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d.docs.live.net/7035b4b62844ee8d/Documents/"/>
    </mc:Choice>
  </mc:AlternateContent>
  <xr:revisionPtr revIDLastSave="154" documentId="8_{003DC43F-F7A0-4361-83DE-0CECA9586B16}" xr6:coauthVersionLast="44" xr6:coauthVersionMax="44" xr10:uidLastSave="{BCF838A2-A8E7-4A56-987E-FB999E278FC4}"/>
  <bookViews>
    <workbookView xWindow="-120" yWindow="-120" windowWidth="57840" windowHeight="32190" xr2:uid="{3CC4B7A2-1763-47A6-A9C7-0E1726B36689}"/>
  </bookViews>
  <sheets>
    <sheet name="Mortgage" sheetId="1" r:id="rId1"/>
  </sheets>
  <externalReferences>
    <externalReference r:id="rId2"/>
  </externalReferences>
  <definedNames>
    <definedName name="RunningCostTypes">'[1]Balance Sheet'!$J$2:$J$6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 l="1"/>
  <c r="O21" i="1"/>
  <c r="O22" i="1" s="1"/>
  <c r="O20" i="1"/>
  <c r="I20" i="1"/>
  <c r="J57" i="1" s="1"/>
  <c r="M57" i="1" s="1"/>
  <c r="B7" i="1"/>
  <c r="K4" i="1"/>
  <c r="J4" i="1"/>
  <c r="B3" i="1"/>
  <c r="B14" i="1" s="1"/>
  <c r="R20" i="1" l="1"/>
  <c r="I21" i="1"/>
  <c r="I22" i="1" s="1"/>
  <c r="J22" i="1"/>
  <c r="M22" i="1" s="1"/>
  <c r="J32" i="1"/>
  <c r="M32" i="1" s="1"/>
  <c r="B8" i="1"/>
  <c r="C20" i="1" s="1"/>
  <c r="J6" i="1"/>
  <c r="B20" i="1"/>
  <c r="J34" i="1"/>
  <c r="M34" i="1" s="1"/>
  <c r="J36" i="1"/>
  <c r="M36" i="1" s="1"/>
  <c r="J37" i="1"/>
  <c r="M37" i="1" s="1"/>
  <c r="J40" i="1"/>
  <c r="M40" i="1" s="1"/>
  <c r="J26" i="1"/>
  <c r="M26" i="1" s="1"/>
  <c r="J41" i="1"/>
  <c r="M41" i="1" s="1"/>
  <c r="J20" i="1"/>
  <c r="M20" i="1" s="1"/>
  <c r="J28" i="1"/>
  <c r="M28" i="1" s="1"/>
  <c r="J53" i="1"/>
  <c r="M53" i="1" s="1"/>
  <c r="J24" i="1"/>
  <c r="M24" i="1" s="1"/>
  <c r="J30" i="1"/>
  <c r="M30" i="1" s="1"/>
  <c r="J106" i="1"/>
  <c r="M106" i="1" s="1"/>
  <c r="I23" i="1"/>
  <c r="R22" i="1"/>
  <c r="O23" i="1"/>
  <c r="J51" i="1"/>
  <c r="M51" i="1" s="1"/>
  <c r="I11" i="1"/>
  <c r="I12" i="1" s="1"/>
  <c r="J49" i="1"/>
  <c r="M49" i="1" s="1"/>
  <c r="J47" i="1"/>
  <c r="M47" i="1" s="1"/>
  <c r="E20" i="1"/>
  <c r="L20" i="1" s="1"/>
  <c r="K6" i="1"/>
  <c r="J21" i="1"/>
  <c r="M21" i="1" s="1"/>
  <c r="R21" i="1"/>
  <c r="J23" i="1"/>
  <c r="M23" i="1" s="1"/>
  <c r="J25" i="1"/>
  <c r="M25" i="1" s="1"/>
  <c r="J27" i="1"/>
  <c r="M27" i="1" s="1"/>
  <c r="J29" i="1"/>
  <c r="M29" i="1" s="1"/>
  <c r="J31" i="1"/>
  <c r="M31" i="1" s="1"/>
  <c r="J33" i="1"/>
  <c r="M33" i="1" s="1"/>
  <c r="J35" i="1"/>
  <c r="M35" i="1" s="1"/>
  <c r="J45" i="1"/>
  <c r="M45" i="1" s="1"/>
  <c r="J38" i="1"/>
  <c r="M38" i="1" s="1"/>
  <c r="J43" i="1"/>
  <c r="M43" i="1" s="1"/>
  <c r="J145" i="1"/>
  <c r="M145" i="1" s="1"/>
  <c r="J39" i="1"/>
  <c r="M39" i="1" s="1"/>
  <c r="J372" i="1"/>
  <c r="M372" i="1" s="1"/>
  <c r="J364" i="1"/>
  <c r="M364" i="1" s="1"/>
  <c r="J356" i="1"/>
  <c r="M356" i="1" s="1"/>
  <c r="J348" i="1"/>
  <c r="M348" i="1" s="1"/>
  <c r="J377" i="1"/>
  <c r="M377" i="1" s="1"/>
  <c r="J369" i="1"/>
  <c r="M369" i="1" s="1"/>
  <c r="J361" i="1"/>
  <c r="M361" i="1" s="1"/>
  <c r="J353" i="1"/>
  <c r="M353" i="1" s="1"/>
  <c r="J374" i="1"/>
  <c r="M374" i="1" s="1"/>
  <c r="J366" i="1"/>
  <c r="M366" i="1" s="1"/>
  <c r="J358" i="1"/>
  <c r="M358" i="1" s="1"/>
  <c r="J350" i="1"/>
  <c r="M350" i="1" s="1"/>
  <c r="J379" i="1"/>
  <c r="M379" i="1" s="1"/>
  <c r="J371" i="1"/>
  <c r="M371" i="1" s="1"/>
  <c r="J363" i="1"/>
  <c r="M363" i="1" s="1"/>
  <c r="J355" i="1"/>
  <c r="M355" i="1" s="1"/>
  <c r="J376" i="1"/>
  <c r="M376" i="1" s="1"/>
  <c r="J368" i="1"/>
  <c r="M368" i="1" s="1"/>
  <c r="J360" i="1"/>
  <c r="M360" i="1" s="1"/>
  <c r="J373" i="1"/>
  <c r="M373" i="1" s="1"/>
  <c r="J365" i="1"/>
  <c r="M365" i="1" s="1"/>
  <c r="J378" i="1"/>
  <c r="M378" i="1" s="1"/>
  <c r="J370" i="1"/>
  <c r="M370" i="1" s="1"/>
  <c r="J362" i="1"/>
  <c r="M362" i="1" s="1"/>
  <c r="J354" i="1"/>
  <c r="M354" i="1" s="1"/>
  <c r="J343" i="1"/>
  <c r="M343" i="1" s="1"/>
  <c r="J335" i="1"/>
  <c r="M335" i="1" s="1"/>
  <c r="J327" i="1"/>
  <c r="M327" i="1" s="1"/>
  <c r="J319" i="1"/>
  <c r="M319" i="1" s="1"/>
  <c r="J346" i="1"/>
  <c r="M346" i="1" s="1"/>
  <c r="J340" i="1"/>
  <c r="M340" i="1" s="1"/>
  <c r="J332" i="1"/>
  <c r="M332" i="1" s="1"/>
  <c r="J324" i="1"/>
  <c r="M324" i="1" s="1"/>
  <c r="J375" i="1"/>
  <c r="M375" i="1" s="1"/>
  <c r="J337" i="1"/>
  <c r="M337" i="1" s="1"/>
  <c r="J329" i="1"/>
  <c r="M329" i="1" s="1"/>
  <c r="J321" i="1"/>
  <c r="M321" i="1" s="1"/>
  <c r="J359" i="1"/>
  <c r="M359" i="1" s="1"/>
  <c r="J342" i="1"/>
  <c r="M342" i="1" s="1"/>
  <c r="J334" i="1"/>
  <c r="M334" i="1" s="1"/>
  <c r="J326" i="1"/>
  <c r="M326" i="1" s="1"/>
  <c r="J318" i="1"/>
  <c r="M318" i="1" s="1"/>
  <c r="J357" i="1"/>
  <c r="M357" i="1" s="1"/>
  <c r="J352" i="1"/>
  <c r="M352" i="1" s="1"/>
  <c r="J351" i="1"/>
  <c r="M351" i="1" s="1"/>
  <c r="J347" i="1"/>
  <c r="M347" i="1" s="1"/>
  <c r="J339" i="1"/>
  <c r="M339" i="1" s="1"/>
  <c r="J367" i="1"/>
  <c r="M367" i="1" s="1"/>
  <c r="J349" i="1"/>
  <c r="M349" i="1" s="1"/>
  <c r="J345" i="1"/>
  <c r="M345" i="1" s="1"/>
  <c r="J344" i="1"/>
  <c r="M344" i="1" s="1"/>
  <c r="J336" i="1"/>
  <c r="M336" i="1" s="1"/>
  <c r="J328" i="1"/>
  <c r="M328" i="1" s="1"/>
  <c r="J320" i="1"/>
  <c r="M320" i="1" s="1"/>
  <c r="J341" i="1"/>
  <c r="M341" i="1" s="1"/>
  <c r="J333" i="1"/>
  <c r="M333" i="1" s="1"/>
  <c r="J315" i="1"/>
  <c r="M315" i="1" s="1"/>
  <c r="J307" i="1"/>
  <c r="M307" i="1" s="1"/>
  <c r="J299" i="1"/>
  <c r="M299" i="1" s="1"/>
  <c r="J291" i="1"/>
  <c r="M291" i="1" s="1"/>
  <c r="J312" i="1"/>
  <c r="M312" i="1" s="1"/>
  <c r="J304" i="1"/>
  <c r="M304" i="1" s="1"/>
  <c r="J296" i="1"/>
  <c r="M296" i="1" s="1"/>
  <c r="J331" i="1"/>
  <c r="M331" i="1" s="1"/>
  <c r="J309" i="1"/>
  <c r="M309" i="1" s="1"/>
  <c r="J301" i="1"/>
  <c r="M301" i="1" s="1"/>
  <c r="J293" i="1"/>
  <c r="M293" i="1" s="1"/>
  <c r="J338" i="1"/>
  <c r="M338" i="1" s="1"/>
  <c r="J314" i="1"/>
  <c r="M314" i="1" s="1"/>
  <c r="J306" i="1"/>
  <c r="M306" i="1" s="1"/>
  <c r="J323" i="1"/>
  <c r="M323" i="1" s="1"/>
  <c r="J322" i="1"/>
  <c r="M322" i="1" s="1"/>
  <c r="J317" i="1"/>
  <c r="M317" i="1" s="1"/>
  <c r="J311" i="1"/>
  <c r="M311" i="1" s="1"/>
  <c r="J316" i="1"/>
  <c r="M316" i="1" s="1"/>
  <c r="J308" i="1"/>
  <c r="M308" i="1" s="1"/>
  <c r="J325" i="1"/>
  <c r="M325" i="1" s="1"/>
  <c r="J313" i="1"/>
  <c r="M313" i="1" s="1"/>
  <c r="J295" i="1"/>
  <c r="M295" i="1" s="1"/>
  <c r="J288" i="1"/>
  <c r="M288" i="1" s="1"/>
  <c r="J284" i="1"/>
  <c r="M284" i="1" s="1"/>
  <c r="J276" i="1"/>
  <c r="M276" i="1" s="1"/>
  <c r="J268" i="1"/>
  <c r="M268" i="1" s="1"/>
  <c r="J260" i="1"/>
  <c r="M260" i="1" s="1"/>
  <c r="J300" i="1"/>
  <c r="M300" i="1" s="1"/>
  <c r="J297" i="1"/>
  <c r="M297" i="1" s="1"/>
  <c r="J289" i="1"/>
  <c r="M289" i="1" s="1"/>
  <c r="J287" i="1"/>
  <c r="M287" i="1" s="1"/>
  <c r="J281" i="1"/>
  <c r="M281" i="1" s="1"/>
  <c r="J273" i="1"/>
  <c r="M273" i="1" s="1"/>
  <c r="J265" i="1"/>
  <c r="M265" i="1" s="1"/>
  <c r="J286" i="1"/>
  <c r="M286" i="1" s="1"/>
  <c r="J278" i="1"/>
  <c r="M278" i="1" s="1"/>
  <c r="J270" i="1"/>
  <c r="M270" i="1" s="1"/>
  <c r="J305" i="1"/>
  <c r="M305" i="1" s="1"/>
  <c r="J290" i="1"/>
  <c r="M290" i="1" s="1"/>
  <c r="J283" i="1"/>
  <c r="M283" i="1" s="1"/>
  <c r="J275" i="1"/>
  <c r="M275" i="1" s="1"/>
  <c r="J267" i="1"/>
  <c r="M267" i="1" s="1"/>
  <c r="J310" i="1"/>
  <c r="M310" i="1" s="1"/>
  <c r="J298" i="1"/>
  <c r="M298" i="1" s="1"/>
  <c r="J292" i="1"/>
  <c r="M292" i="1" s="1"/>
  <c r="J303" i="1"/>
  <c r="M303" i="1" s="1"/>
  <c r="J294" i="1"/>
  <c r="M294" i="1" s="1"/>
  <c r="J285" i="1"/>
  <c r="M285" i="1" s="1"/>
  <c r="J277" i="1"/>
  <c r="M277" i="1" s="1"/>
  <c r="J282" i="1"/>
  <c r="M282" i="1" s="1"/>
  <c r="J330" i="1"/>
  <c r="M330" i="1" s="1"/>
  <c r="J255" i="1"/>
  <c r="M255" i="1" s="1"/>
  <c r="J247" i="1"/>
  <c r="M247" i="1" s="1"/>
  <c r="J239" i="1"/>
  <c r="M239" i="1" s="1"/>
  <c r="J231" i="1"/>
  <c r="M231" i="1" s="1"/>
  <c r="J223" i="1"/>
  <c r="M223" i="1" s="1"/>
  <c r="J215" i="1"/>
  <c r="M215" i="1" s="1"/>
  <c r="J302" i="1"/>
  <c r="M302" i="1" s="1"/>
  <c r="J279" i="1"/>
  <c r="M279" i="1" s="1"/>
  <c r="J269" i="1"/>
  <c r="M269" i="1" s="1"/>
  <c r="J263" i="1"/>
  <c r="M263" i="1" s="1"/>
  <c r="J262" i="1"/>
  <c r="M262" i="1" s="1"/>
  <c r="J252" i="1"/>
  <c r="M252" i="1" s="1"/>
  <c r="J244" i="1"/>
  <c r="M244" i="1" s="1"/>
  <c r="J236" i="1"/>
  <c r="M236" i="1" s="1"/>
  <c r="J228" i="1"/>
  <c r="M228" i="1" s="1"/>
  <c r="J264" i="1"/>
  <c r="M264" i="1" s="1"/>
  <c r="J261" i="1"/>
  <c r="M261" i="1" s="1"/>
  <c r="J257" i="1"/>
  <c r="M257" i="1" s="1"/>
  <c r="J249" i="1"/>
  <c r="M249" i="1" s="1"/>
  <c r="J241" i="1"/>
  <c r="M241" i="1" s="1"/>
  <c r="J233" i="1"/>
  <c r="M233" i="1" s="1"/>
  <c r="J280" i="1"/>
  <c r="M280" i="1" s="1"/>
  <c r="J254" i="1"/>
  <c r="M254" i="1" s="1"/>
  <c r="J246" i="1"/>
  <c r="M246" i="1" s="1"/>
  <c r="J238" i="1"/>
  <c r="M238" i="1" s="1"/>
  <c r="J230" i="1"/>
  <c r="M230" i="1" s="1"/>
  <c r="J274" i="1"/>
  <c r="M274" i="1" s="1"/>
  <c r="J272" i="1"/>
  <c r="M272" i="1" s="1"/>
  <c r="J259" i="1"/>
  <c r="M259" i="1" s="1"/>
  <c r="J251" i="1"/>
  <c r="M251" i="1" s="1"/>
  <c r="J243" i="1"/>
  <c r="M243" i="1" s="1"/>
  <c r="J256" i="1"/>
  <c r="M256" i="1" s="1"/>
  <c r="J248" i="1"/>
  <c r="M248" i="1" s="1"/>
  <c r="J240" i="1"/>
  <c r="M240" i="1" s="1"/>
  <c r="J266" i="1"/>
  <c r="M266" i="1" s="1"/>
  <c r="J253" i="1"/>
  <c r="M253" i="1" s="1"/>
  <c r="J216" i="1"/>
  <c r="M216" i="1" s="1"/>
  <c r="J207" i="1"/>
  <c r="M207" i="1" s="1"/>
  <c r="J199" i="1"/>
  <c r="M199" i="1" s="1"/>
  <c r="J191" i="1"/>
  <c r="M191" i="1" s="1"/>
  <c r="J183" i="1"/>
  <c r="M183" i="1" s="1"/>
  <c r="J175" i="1"/>
  <c r="M175" i="1" s="1"/>
  <c r="J229" i="1"/>
  <c r="M229" i="1" s="1"/>
  <c r="J224" i="1"/>
  <c r="M224" i="1" s="1"/>
  <c r="J214" i="1"/>
  <c r="M214" i="1" s="1"/>
  <c r="J204" i="1"/>
  <c r="M204" i="1" s="1"/>
  <c r="J196" i="1"/>
  <c r="M196" i="1" s="1"/>
  <c r="J188" i="1"/>
  <c r="M188" i="1" s="1"/>
  <c r="J242" i="1"/>
  <c r="M242" i="1" s="1"/>
  <c r="J234" i="1"/>
  <c r="M234" i="1" s="1"/>
  <c r="J226" i="1"/>
  <c r="M226" i="1" s="1"/>
  <c r="J213" i="1"/>
  <c r="M213" i="1" s="1"/>
  <c r="J212" i="1"/>
  <c r="M212" i="1" s="1"/>
  <c r="J209" i="1"/>
  <c r="M209" i="1" s="1"/>
  <c r="J201" i="1"/>
  <c r="M201" i="1" s="1"/>
  <c r="J193" i="1"/>
  <c r="M193" i="1" s="1"/>
  <c r="J185" i="1"/>
  <c r="M185" i="1" s="1"/>
  <c r="J258" i="1"/>
  <c r="M258" i="1" s="1"/>
  <c r="J245" i="1"/>
  <c r="M245" i="1" s="1"/>
  <c r="J206" i="1"/>
  <c r="M206" i="1" s="1"/>
  <c r="J198" i="1"/>
  <c r="M198" i="1" s="1"/>
  <c r="J190" i="1"/>
  <c r="M190" i="1" s="1"/>
  <c r="J232" i="1"/>
  <c r="M232" i="1" s="1"/>
  <c r="J222" i="1"/>
  <c r="M222" i="1" s="1"/>
  <c r="J211" i="1"/>
  <c r="M211" i="1" s="1"/>
  <c r="J203" i="1"/>
  <c r="M203" i="1" s="1"/>
  <c r="J237" i="1"/>
  <c r="M237" i="1" s="1"/>
  <c r="J227" i="1"/>
  <c r="M227" i="1" s="1"/>
  <c r="J225" i="1"/>
  <c r="M225" i="1" s="1"/>
  <c r="J221" i="1"/>
  <c r="M221" i="1" s="1"/>
  <c r="J220" i="1"/>
  <c r="M220" i="1" s="1"/>
  <c r="J208" i="1"/>
  <c r="M208" i="1" s="1"/>
  <c r="J200" i="1"/>
  <c r="M200" i="1" s="1"/>
  <c r="J192" i="1"/>
  <c r="M192" i="1" s="1"/>
  <c r="J271" i="1"/>
  <c r="M271" i="1" s="1"/>
  <c r="J250" i="1"/>
  <c r="M250" i="1" s="1"/>
  <c r="J219" i="1"/>
  <c r="M219" i="1" s="1"/>
  <c r="J205" i="1"/>
  <c r="M205" i="1" s="1"/>
  <c r="J235" i="1"/>
  <c r="M235" i="1" s="1"/>
  <c r="J202" i="1"/>
  <c r="M202" i="1" s="1"/>
  <c r="J178" i="1"/>
  <c r="M178" i="1" s="1"/>
  <c r="J177" i="1"/>
  <c r="M177" i="1" s="1"/>
  <c r="J168" i="1"/>
  <c r="M168" i="1" s="1"/>
  <c r="J184" i="1"/>
  <c r="M184" i="1" s="1"/>
  <c r="J176" i="1"/>
  <c r="M176" i="1" s="1"/>
  <c r="J165" i="1"/>
  <c r="M165" i="1" s="1"/>
  <c r="J218" i="1"/>
  <c r="M218" i="1" s="1"/>
  <c r="J174" i="1"/>
  <c r="M174" i="1" s="1"/>
  <c r="J170" i="1"/>
  <c r="M170" i="1" s="1"/>
  <c r="J210" i="1"/>
  <c r="M210" i="1" s="1"/>
  <c r="J195" i="1"/>
  <c r="M195" i="1" s="1"/>
  <c r="J194" i="1"/>
  <c r="M194" i="1" s="1"/>
  <c r="J173" i="1"/>
  <c r="M173" i="1" s="1"/>
  <c r="J167" i="1"/>
  <c r="M167" i="1" s="1"/>
  <c r="J162" i="1"/>
  <c r="M162" i="1" s="1"/>
  <c r="J160" i="1"/>
  <c r="M160" i="1" s="1"/>
  <c r="J158" i="1"/>
  <c r="M158" i="1" s="1"/>
  <c r="J156" i="1"/>
  <c r="M156" i="1" s="1"/>
  <c r="J154" i="1"/>
  <c r="M154" i="1" s="1"/>
  <c r="J152" i="1"/>
  <c r="M152" i="1" s="1"/>
  <c r="J150" i="1"/>
  <c r="M150" i="1" s="1"/>
  <c r="J148" i="1"/>
  <c r="M148" i="1" s="1"/>
  <c r="J146" i="1"/>
  <c r="M146" i="1" s="1"/>
  <c r="J144" i="1"/>
  <c r="M144" i="1" s="1"/>
  <c r="J142" i="1"/>
  <c r="M142" i="1" s="1"/>
  <c r="J140" i="1"/>
  <c r="M140" i="1" s="1"/>
  <c r="J138" i="1"/>
  <c r="M138" i="1" s="1"/>
  <c r="J217" i="1"/>
  <c r="M217" i="1" s="1"/>
  <c r="J187" i="1"/>
  <c r="M187" i="1" s="1"/>
  <c r="J172" i="1"/>
  <c r="M172" i="1" s="1"/>
  <c r="J164" i="1"/>
  <c r="M164" i="1" s="1"/>
  <c r="J197" i="1"/>
  <c r="M197" i="1" s="1"/>
  <c r="J182" i="1"/>
  <c r="M182" i="1" s="1"/>
  <c r="J169" i="1"/>
  <c r="M169" i="1" s="1"/>
  <c r="J189" i="1"/>
  <c r="M189" i="1" s="1"/>
  <c r="J181" i="1"/>
  <c r="M181" i="1" s="1"/>
  <c r="J180" i="1"/>
  <c r="M180" i="1" s="1"/>
  <c r="J166" i="1"/>
  <c r="M166" i="1" s="1"/>
  <c r="J153" i="1"/>
  <c r="M153" i="1" s="1"/>
  <c r="J143" i="1"/>
  <c r="M143" i="1" s="1"/>
  <c r="J137" i="1"/>
  <c r="M137" i="1" s="1"/>
  <c r="J135" i="1"/>
  <c r="M135" i="1" s="1"/>
  <c r="J133" i="1"/>
  <c r="M133" i="1" s="1"/>
  <c r="J131" i="1"/>
  <c r="M131" i="1" s="1"/>
  <c r="J129" i="1"/>
  <c r="M129" i="1" s="1"/>
  <c r="J127" i="1"/>
  <c r="M127" i="1" s="1"/>
  <c r="J125" i="1"/>
  <c r="M125" i="1" s="1"/>
  <c r="J123" i="1"/>
  <c r="M123" i="1" s="1"/>
  <c r="J121" i="1"/>
  <c r="M121" i="1" s="1"/>
  <c r="J119" i="1"/>
  <c r="M119" i="1" s="1"/>
  <c r="J117" i="1"/>
  <c r="M117" i="1" s="1"/>
  <c r="J115" i="1"/>
  <c r="M115" i="1" s="1"/>
  <c r="J113" i="1"/>
  <c r="M113" i="1" s="1"/>
  <c r="J111" i="1"/>
  <c r="M111" i="1" s="1"/>
  <c r="J109" i="1"/>
  <c r="M109" i="1" s="1"/>
  <c r="J107" i="1"/>
  <c r="M107" i="1" s="1"/>
  <c r="J105" i="1"/>
  <c r="M105" i="1" s="1"/>
  <c r="J103" i="1"/>
  <c r="M103" i="1" s="1"/>
  <c r="J101" i="1"/>
  <c r="M101" i="1" s="1"/>
  <c r="J99" i="1"/>
  <c r="M99" i="1" s="1"/>
  <c r="J97" i="1"/>
  <c r="M97" i="1" s="1"/>
  <c r="J95" i="1"/>
  <c r="M95" i="1" s="1"/>
  <c r="J93" i="1"/>
  <c r="M93" i="1" s="1"/>
  <c r="J91" i="1"/>
  <c r="M91" i="1" s="1"/>
  <c r="J89" i="1"/>
  <c r="M89" i="1" s="1"/>
  <c r="J87" i="1"/>
  <c r="M87" i="1" s="1"/>
  <c r="J85" i="1"/>
  <c r="M85" i="1" s="1"/>
  <c r="J155" i="1"/>
  <c r="M155" i="1" s="1"/>
  <c r="J141" i="1"/>
  <c r="M141" i="1" s="1"/>
  <c r="J157" i="1"/>
  <c r="M157" i="1" s="1"/>
  <c r="J179" i="1"/>
  <c r="M179" i="1" s="1"/>
  <c r="J171" i="1"/>
  <c r="M171" i="1" s="1"/>
  <c r="J161" i="1"/>
  <c r="M161" i="1" s="1"/>
  <c r="J136" i="1"/>
  <c r="M136" i="1" s="1"/>
  <c r="J134" i="1"/>
  <c r="M134" i="1" s="1"/>
  <c r="J132" i="1"/>
  <c r="M132" i="1" s="1"/>
  <c r="J130" i="1"/>
  <c r="M130" i="1" s="1"/>
  <c r="J128" i="1"/>
  <c r="M128" i="1" s="1"/>
  <c r="J126" i="1"/>
  <c r="M126" i="1" s="1"/>
  <c r="J124" i="1"/>
  <c r="M124" i="1" s="1"/>
  <c r="J122" i="1"/>
  <c r="M122" i="1" s="1"/>
  <c r="J120" i="1"/>
  <c r="M120" i="1" s="1"/>
  <c r="J118" i="1"/>
  <c r="M118" i="1" s="1"/>
  <c r="J116" i="1"/>
  <c r="M116" i="1" s="1"/>
  <c r="J114" i="1"/>
  <c r="M114" i="1" s="1"/>
  <c r="J112" i="1"/>
  <c r="M112" i="1" s="1"/>
  <c r="J147" i="1"/>
  <c r="M147" i="1" s="1"/>
  <c r="J159" i="1"/>
  <c r="M159" i="1" s="1"/>
  <c r="J149" i="1"/>
  <c r="M149" i="1" s="1"/>
  <c r="J139" i="1"/>
  <c r="M139" i="1" s="1"/>
  <c r="J163" i="1"/>
  <c r="M163" i="1" s="1"/>
  <c r="J92" i="1"/>
  <c r="M92" i="1" s="1"/>
  <c r="J151" i="1"/>
  <c r="M151" i="1" s="1"/>
  <c r="J186" i="1"/>
  <c r="M186" i="1" s="1"/>
  <c r="J94" i="1"/>
  <c r="M94" i="1" s="1"/>
  <c r="J86" i="1"/>
  <c r="M86" i="1" s="1"/>
  <c r="J84" i="1"/>
  <c r="M84" i="1" s="1"/>
  <c r="J82" i="1"/>
  <c r="M82" i="1" s="1"/>
  <c r="J80" i="1"/>
  <c r="M80" i="1" s="1"/>
  <c r="J78" i="1"/>
  <c r="M78" i="1" s="1"/>
  <c r="J76" i="1"/>
  <c r="M76" i="1" s="1"/>
  <c r="J74" i="1"/>
  <c r="M74" i="1" s="1"/>
  <c r="J72" i="1"/>
  <c r="M72" i="1" s="1"/>
  <c r="J70" i="1"/>
  <c r="M70" i="1" s="1"/>
  <c r="J68" i="1"/>
  <c r="M68" i="1" s="1"/>
  <c r="J66" i="1"/>
  <c r="M66" i="1" s="1"/>
  <c r="J64" i="1"/>
  <c r="M64" i="1" s="1"/>
  <c r="J62" i="1"/>
  <c r="M62" i="1" s="1"/>
  <c r="J60" i="1"/>
  <c r="M60" i="1" s="1"/>
  <c r="J58" i="1"/>
  <c r="M58" i="1" s="1"/>
  <c r="J56" i="1"/>
  <c r="M56" i="1" s="1"/>
  <c r="J54" i="1"/>
  <c r="M54" i="1" s="1"/>
  <c r="J52" i="1"/>
  <c r="M52" i="1" s="1"/>
  <c r="J50" i="1"/>
  <c r="M50" i="1" s="1"/>
  <c r="J48" i="1"/>
  <c r="M48" i="1" s="1"/>
  <c r="J46" i="1"/>
  <c r="M46" i="1" s="1"/>
  <c r="J44" i="1"/>
  <c r="M44" i="1" s="1"/>
  <c r="J42" i="1"/>
  <c r="M42" i="1" s="1"/>
  <c r="J110" i="1"/>
  <c r="M110" i="1" s="1"/>
  <c r="J102" i="1"/>
  <c r="M102" i="1" s="1"/>
  <c r="J100" i="1"/>
  <c r="M100" i="1" s="1"/>
  <c r="J96" i="1"/>
  <c r="M96" i="1" s="1"/>
  <c r="J88" i="1"/>
  <c r="M88" i="1" s="1"/>
  <c r="J108" i="1"/>
  <c r="M108" i="1" s="1"/>
  <c r="J104" i="1"/>
  <c r="M104" i="1" s="1"/>
  <c r="J98" i="1"/>
  <c r="M98" i="1" s="1"/>
  <c r="J90" i="1"/>
  <c r="M90" i="1" s="1"/>
  <c r="J83" i="1"/>
  <c r="M83" i="1" s="1"/>
  <c r="J81" i="1"/>
  <c r="M81" i="1" s="1"/>
  <c r="J79" i="1"/>
  <c r="M79" i="1" s="1"/>
  <c r="J77" i="1"/>
  <c r="M77" i="1" s="1"/>
  <c r="J75" i="1"/>
  <c r="M75" i="1" s="1"/>
  <c r="J73" i="1"/>
  <c r="M73" i="1" s="1"/>
  <c r="J71" i="1"/>
  <c r="M71" i="1" s="1"/>
  <c r="J69" i="1"/>
  <c r="M69" i="1" s="1"/>
  <c r="J67" i="1"/>
  <c r="M67" i="1" s="1"/>
  <c r="J65" i="1"/>
  <c r="M65" i="1" s="1"/>
  <c r="J63" i="1"/>
  <c r="M63" i="1" s="1"/>
  <c r="J61" i="1"/>
  <c r="M61" i="1" s="1"/>
  <c r="J59" i="1"/>
  <c r="M59" i="1" s="1"/>
  <c r="J55" i="1"/>
  <c r="M55" i="1" s="1"/>
  <c r="K20" i="1" l="1"/>
  <c r="T20" i="1"/>
  <c r="U20" i="1"/>
  <c r="O24" i="1"/>
  <c r="G20" i="1"/>
  <c r="F20" i="1"/>
  <c r="K7" i="1"/>
  <c r="M7" i="1" s="1"/>
  <c r="O7" i="1" s="1"/>
  <c r="J7" i="1"/>
  <c r="L7" i="1" s="1"/>
  <c r="N7" i="1" s="1"/>
  <c r="D20" i="1"/>
  <c r="H20" i="1" s="1"/>
  <c r="B21" i="1" s="1"/>
  <c r="I24" i="1"/>
  <c r="R23" i="1"/>
  <c r="N20" i="1" l="1"/>
  <c r="J5" i="1" s="1"/>
  <c r="L5" i="1" s="1"/>
  <c r="N5" i="1" s="1"/>
  <c r="E21" i="1"/>
  <c r="L21" i="1" s="1"/>
  <c r="F21" i="1"/>
  <c r="C21" i="1"/>
  <c r="U21" i="1"/>
  <c r="T21" i="1"/>
  <c r="I25" i="1"/>
  <c r="R24" i="1"/>
  <c r="O25" i="1"/>
  <c r="I26" i="1" l="1"/>
  <c r="R25" i="1"/>
  <c r="D21" i="1"/>
  <c r="H21" i="1" s="1"/>
  <c r="B22" i="1" s="1"/>
  <c r="K21" i="1"/>
  <c r="N21" i="1" s="1"/>
  <c r="P21" i="1" s="1"/>
  <c r="O26" i="1"/>
  <c r="G21" i="1"/>
  <c r="K5" i="1"/>
  <c r="M5" i="1" s="1"/>
  <c r="O5" i="1" s="1"/>
  <c r="P20" i="1"/>
  <c r="Q20" i="1" s="1"/>
  <c r="O27" i="1" l="1"/>
  <c r="Q21" i="1"/>
  <c r="S20" i="1"/>
  <c r="E22" i="1"/>
  <c r="L22" i="1" s="1"/>
  <c r="C22" i="1"/>
  <c r="U22" i="1"/>
  <c r="T22" i="1"/>
  <c r="I27" i="1"/>
  <c r="R26" i="1"/>
  <c r="G22" i="1" l="1"/>
  <c r="F22" i="1"/>
  <c r="S21" i="1"/>
  <c r="O28" i="1"/>
  <c r="I28" i="1"/>
  <c r="R27" i="1"/>
  <c r="D22" i="1"/>
  <c r="H22" i="1" s="1"/>
  <c r="B23" i="1" s="1"/>
  <c r="K22" i="1"/>
  <c r="N22" i="1" s="1"/>
  <c r="P22" i="1" s="1"/>
  <c r="Q22" i="1" s="1"/>
  <c r="S22" i="1" l="1"/>
  <c r="I29" i="1"/>
  <c r="R28" i="1"/>
  <c r="O29" i="1"/>
  <c r="E23" i="1"/>
  <c r="L23" i="1" s="1"/>
  <c r="F23" i="1"/>
  <c r="C23" i="1"/>
  <c r="T23" i="1"/>
  <c r="U23" i="1"/>
  <c r="G23" i="1" l="1"/>
  <c r="I30" i="1"/>
  <c r="R29" i="1"/>
  <c r="O30" i="1"/>
  <c r="D23" i="1"/>
  <c r="H23" i="1" s="1"/>
  <c r="B24" i="1" s="1"/>
  <c r="K23" i="1"/>
  <c r="N23" i="1" s="1"/>
  <c r="P23" i="1" s="1"/>
  <c r="Q23" i="1" s="1"/>
  <c r="E24" i="1" l="1"/>
  <c r="L24" i="1" s="1"/>
  <c r="C24" i="1"/>
  <c r="U24" i="1"/>
  <c r="T24" i="1"/>
  <c r="O31" i="1"/>
  <c r="S23" i="1"/>
  <c r="R30" i="1"/>
  <c r="I31" i="1"/>
  <c r="F24" i="1" l="1"/>
  <c r="D24" i="1"/>
  <c r="H24" i="1" s="1"/>
  <c r="B25" i="1" s="1"/>
  <c r="K24" i="1"/>
  <c r="N24" i="1" s="1"/>
  <c r="P24" i="1" s="1"/>
  <c r="Q24" i="1" s="1"/>
  <c r="I32" i="1"/>
  <c r="R31" i="1"/>
  <c r="G24" i="1"/>
  <c r="O32" i="1"/>
  <c r="R32" i="1" l="1"/>
  <c r="I33" i="1"/>
  <c r="S24" i="1"/>
  <c r="O33" i="1"/>
  <c r="E25" i="1"/>
  <c r="L25" i="1" s="1"/>
  <c r="C25" i="1"/>
  <c r="G25" i="1"/>
  <c r="F25" i="1"/>
  <c r="U25" i="1"/>
  <c r="T25" i="1"/>
  <c r="O34" i="1" l="1"/>
  <c r="D25" i="1"/>
  <c r="H25" i="1" s="1"/>
  <c r="B26" i="1" s="1"/>
  <c r="K25" i="1"/>
  <c r="N25" i="1" s="1"/>
  <c r="P25" i="1" s="1"/>
  <c r="Q25" i="1" s="1"/>
  <c r="I34" i="1"/>
  <c r="R33" i="1"/>
  <c r="R34" i="1" l="1"/>
  <c r="I35" i="1"/>
  <c r="S25" i="1"/>
  <c r="E26" i="1"/>
  <c r="L26" i="1" s="1"/>
  <c r="C26" i="1"/>
  <c r="U26" i="1"/>
  <c r="T26" i="1"/>
  <c r="O35" i="1"/>
  <c r="G26" i="1" l="1"/>
  <c r="O36" i="1"/>
  <c r="D26" i="1"/>
  <c r="H26" i="1" s="1"/>
  <c r="B27" i="1" s="1"/>
  <c r="K26" i="1"/>
  <c r="N26" i="1" s="1"/>
  <c r="P26" i="1" s="1"/>
  <c r="Q26" i="1" s="1"/>
  <c r="I36" i="1"/>
  <c r="R35" i="1"/>
  <c r="F26" i="1"/>
  <c r="R36" i="1" l="1"/>
  <c r="I37" i="1"/>
  <c r="S26" i="1"/>
  <c r="E27" i="1"/>
  <c r="L27" i="1" s="1"/>
  <c r="C27" i="1"/>
  <c r="T27" i="1"/>
  <c r="U27" i="1"/>
  <c r="O37" i="1"/>
  <c r="D27" i="1" l="1"/>
  <c r="H27" i="1" s="1"/>
  <c r="B28" i="1" s="1"/>
  <c r="K27" i="1"/>
  <c r="N27" i="1" s="1"/>
  <c r="P27" i="1" s="1"/>
  <c r="Q27" i="1" s="1"/>
  <c r="G27" i="1"/>
  <c r="O38" i="1"/>
  <c r="I38" i="1"/>
  <c r="R37" i="1"/>
  <c r="F27" i="1"/>
  <c r="S27" i="1" l="1"/>
  <c r="I39" i="1"/>
  <c r="R38" i="1"/>
  <c r="O39" i="1"/>
  <c r="E28" i="1"/>
  <c r="L28" i="1" s="1"/>
  <c r="F28" i="1"/>
  <c r="C28" i="1"/>
  <c r="U28" i="1"/>
  <c r="T28" i="1"/>
  <c r="I40" i="1" l="1"/>
  <c r="R39" i="1"/>
  <c r="G28" i="1"/>
  <c r="O40" i="1"/>
  <c r="D28" i="1"/>
  <c r="H28" i="1" s="1"/>
  <c r="B29" i="1" s="1"/>
  <c r="K28" i="1"/>
  <c r="N28" i="1" s="1"/>
  <c r="P28" i="1" s="1"/>
  <c r="Q28" i="1" s="1"/>
  <c r="E29" i="1" l="1"/>
  <c r="L29" i="1" s="1"/>
  <c r="C29" i="1"/>
  <c r="F29" i="1"/>
  <c r="G29" i="1"/>
  <c r="U29" i="1"/>
  <c r="T29" i="1"/>
  <c r="O41" i="1"/>
  <c r="S28" i="1"/>
  <c r="I41" i="1"/>
  <c r="R40" i="1"/>
  <c r="D29" i="1" l="1"/>
  <c r="H29" i="1" s="1"/>
  <c r="B30" i="1" s="1"/>
  <c r="K29" i="1"/>
  <c r="N29" i="1" s="1"/>
  <c r="P29" i="1" s="1"/>
  <c r="Q29" i="1" s="1"/>
  <c r="O42" i="1"/>
  <c r="I42" i="1"/>
  <c r="R41" i="1"/>
  <c r="R42" i="1" l="1"/>
  <c r="I43" i="1"/>
  <c r="O43" i="1"/>
  <c r="S29" i="1"/>
  <c r="E30" i="1"/>
  <c r="L30" i="1" s="1"/>
  <c r="C30" i="1"/>
  <c r="U30" i="1"/>
  <c r="T30" i="1"/>
  <c r="D30" i="1" l="1"/>
  <c r="H30" i="1" s="1"/>
  <c r="B31" i="1" s="1"/>
  <c r="K30" i="1"/>
  <c r="N30" i="1" s="1"/>
  <c r="P30" i="1" s="1"/>
  <c r="Q30" i="1" s="1"/>
  <c r="I44" i="1"/>
  <c r="R43" i="1"/>
  <c r="G30" i="1"/>
  <c r="O44" i="1"/>
  <c r="F30" i="1"/>
  <c r="R44" i="1" l="1"/>
  <c r="I45" i="1"/>
  <c r="S30" i="1"/>
  <c r="O45" i="1"/>
  <c r="E31" i="1"/>
  <c r="L31" i="1" s="1"/>
  <c r="C31" i="1"/>
  <c r="G31" i="1"/>
  <c r="F31" i="1"/>
  <c r="U31" i="1"/>
  <c r="T31" i="1"/>
  <c r="I46" i="1" l="1"/>
  <c r="R45" i="1"/>
  <c r="D31" i="1"/>
  <c r="H31" i="1" s="1"/>
  <c r="B32" i="1" s="1"/>
  <c r="K31" i="1"/>
  <c r="N31" i="1" s="1"/>
  <c r="P31" i="1" s="1"/>
  <c r="Q31" i="1" s="1"/>
  <c r="O46" i="1"/>
  <c r="S31" i="1" l="1"/>
  <c r="O47" i="1"/>
  <c r="E32" i="1"/>
  <c r="L32" i="1" s="1"/>
  <c r="C32" i="1"/>
  <c r="U32" i="1"/>
  <c r="T32" i="1"/>
  <c r="R46" i="1"/>
  <c r="I47" i="1"/>
  <c r="I48" i="1" l="1"/>
  <c r="R47" i="1"/>
  <c r="G32" i="1"/>
  <c r="O48" i="1"/>
  <c r="F32" i="1"/>
  <c r="D32" i="1"/>
  <c r="H32" i="1" s="1"/>
  <c r="B33" i="1" s="1"/>
  <c r="K32" i="1"/>
  <c r="N32" i="1" s="1"/>
  <c r="P32" i="1" s="1"/>
  <c r="Q32" i="1" s="1"/>
  <c r="O49" i="1" l="1"/>
  <c r="S32" i="1"/>
  <c r="E33" i="1"/>
  <c r="L33" i="1" s="1"/>
  <c r="C33" i="1"/>
  <c r="U33" i="1"/>
  <c r="T33" i="1"/>
  <c r="R48" i="1"/>
  <c r="I49" i="1"/>
  <c r="F33" i="1" l="1"/>
  <c r="D33" i="1"/>
  <c r="H33" i="1" s="1"/>
  <c r="B34" i="1" s="1"/>
  <c r="K33" i="1"/>
  <c r="N33" i="1" s="1"/>
  <c r="P33" i="1" s="1"/>
  <c r="Q33" i="1" s="1"/>
  <c r="I50" i="1"/>
  <c r="R49" i="1"/>
  <c r="G33" i="1"/>
  <c r="O50" i="1"/>
  <c r="E34" i="1" l="1"/>
  <c r="L34" i="1" s="1"/>
  <c r="C34" i="1"/>
  <c r="T34" i="1"/>
  <c r="U34" i="1"/>
  <c r="O51" i="1"/>
  <c r="R50" i="1"/>
  <c r="I51" i="1"/>
  <c r="S33" i="1"/>
  <c r="I52" i="1" l="1"/>
  <c r="R51" i="1"/>
  <c r="O52" i="1"/>
  <c r="D34" i="1"/>
  <c r="H34" i="1" s="1"/>
  <c r="B35" i="1" s="1"/>
  <c r="K34" i="1"/>
  <c r="N34" i="1" s="1"/>
  <c r="P34" i="1" s="1"/>
  <c r="Q34" i="1" s="1"/>
  <c r="F34" i="1"/>
  <c r="G34" i="1"/>
  <c r="S34" i="1" l="1"/>
  <c r="O53" i="1"/>
  <c r="E35" i="1"/>
  <c r="L35" i="1" s="1"/>
  <c r="C35" i="1"/>
  <c r="G35" i="1"/>
  <c r="U35" i="1"/>
  <c r="T35" i="1"/>
  <c r="R52" i="1"/>
  <c r="I53" i="1"/>
  <c r="D35" i="1" l="1"/>
  <c r="H35" i="1" s="1"/>
  <c r="B36" i="1" s="1"/>
  <c r="K35" i="1"/>
  <c r="N35" i="1" s="1"/>
  <c r="P35" i="1" s="1"/>
  <c r="Q35" i="1" s="1"/>
  <c r="O54" i="1"/>
  <c r="I54" i="1"/>
  <c r="R53" i="1"/>
  <c r="F35" i="1"/>
  <c r="R54" i="1" l="1"/>
  <c r="I55" i="1"/>
  <c r="S35" i="1"/>
  <c r="O55" i="1"/>
  <c r="E36" i="1"/>
  <c r="L36" i="1" s="1"/>
  <c r="C36" i="1"/>
  <c r="U36" i="1"/>
  <c r="T36" i="1"/>
  <c r="O56" i="1" l="1"/>
  <c r="D36" i="1"/>
  <c r="H36" i="1" s="1"/>
  <c r="B37" i="1" s="1"/>
  <c r="K36" i="1"/>
  <c r="N36" i="1" s="1"/>
  <c r="P36" i="1" s="1"/>
  <c r="Q36" i="1" s="1"/>
  <c r="F36" i="1"/>
  <c r="I56" i="1"/>
  <c r="R55" i="1"/>
  <c r="G36" i="1"/>
  <c r="R56" i="1" l="1"/>
  <c r="I57" i="1"/>
  <c r="E37" i="1"/>
  <c r="L37" i="1" s="1"/>
  <c r="C37" i="1"/>
  <c r="U37" i="1"/>
  <c r="T37" i="1"/>
  <c r="O57" i="1"/>
  <c r="S36" i="1"/>
  <c r="D37" i="1" l="1"/>
  <c r="H37" i="1" s="1"/>
  <c r="B38" i="1" s="1"/>
  <c r="K37" i="1"/>
  <c r="N37" i="1" s="1"/>
  <c r="P37" i="1" s="1"/>
  <c r="Q37" i="1" s="1"/>
  <c r="G37" i="1"/>
  <c r="O58" i="1"/>
  <c r="I58" i="1"/>
  <c r="R57" i="1"/>
  <c r="F37" i="1"/>
  <c r="R58" i="1" l="1"/>
  <c r="I59" i="1"/>
  <c r="S37" i="1"/>
  <c r="O59" i="1"/>
  <c r="C38" i="1"/>
  <c r="E38" i="1"/>
  <c r="L38" i="1" s="1"/>
  <c r="U38" i="1"/>
  <c r="T38" i="1"/>
  <c r="I60" i="1" l="1"/>
  <c r="R59" i="1"/>
  <c r="G38" i="1"/>
  <c r="O60" i="1"/>
  <c r="F38" i="1"/>
  <c r="K38" i="1"/>
  <c r="N38" i="1" s="1"/>
  <c r="P38" i="1" s="1"/>
  <c r="Q38" i="1" s="1"/>
  <c r="D38" i="1"/>
  <c r="H38" i="1" s="1"/>
  <c r="B39" i="1" s="1"/>
  <c r="O61" i="1" l="1"/>
  <c r="E39" i="1"/>
  <c r="L39" i="1" s="1"/>
  <c r="C39" i="1"/>
  <c r="T39" i="1"/>
  <c r="U39" i="1"/>
  <c r="S38" i="1"/>
  <c r="R60" i="1"/>
  <c r="I61" i="1"/>
  <c r="K39" i="1" l="1"/>
  <c r="N39" i="1" s="1"/>
  <c r="P39" i="1" s="1"/>
  <c r="Q39" i="1" s="1"/>
  <c r="D39" i="1"/>
  <c r="H39" i="1" s="1"/>
  <c r="B40" i="1" s="1"/>
  <c r="I62" i="1"/>
  <c r="R61" i="1"/>
  <c r="F39" i="1"/>
  <c r="G39" i="1"/>
  <c r="O62" i="1"/>
  <c r="R62" i="1" l="1"/>
  <c r="I63" i="1"/>
  <c r="O63" i="1"/>
  <c r="C40" i="1"/>
  <c r="E40" i="1"/>
  <c r="L40" i="1" s="1"/>
  <c r="U40" i="1"/>
  <c r="T40" i="1"/>
  <c r="S39" i="1"/>
  <c r="K40" i="1" l="1"/>
  <c r="N40" i="1" s="1"/>
  <c r="P40" i="1" s="1"/>
  <c r="Q40" i="1" s="1"/>
  <c r="D40" i="1"/>
  <c r="H40" i="1" s="1"/>
  <c r="B41" i="1" s="1"/>
  <c r="I64" i="1"/>
  <c r="R63" i="1"/>
  <c r="F40" i="1"/>
  <c r="O64" i="1"/>
  <c r="G40" i="1"/>
  <c r="R64" i="1" l="1"/>
  <c r="I65" i="1"/>
  <c r="E41" i="1"/>
  <c r="L41" i="1" s="1"/>
  <c r="C41" i="1"/>
  <c r="U41" i="1"/>
  <c r="T41" i="1"/>
  <c r="O65" i="1"/>
  <c r="S40" i="1"/>
  <c r="F41" i="1" l="1"/>
  <c r="G41" i="1"/>
  <c r="I66" i="1"/>
  <c r="R65" i="1"/>
  <c r="O66" i="1"/>
  <c r="D41" i="1"/>
  <c r="H41" i="1" s="1"/>
  <c r="B42" i="1" s="1"/>
  <c r="K41" i="1"/>
  <c r="N41" i="1" s="1"/>
  <c r="P41" i="1" s="1"/>
  <c r="Q41" i="1" s="1"/>
  <c r="C42" i="1" l="1"/>
  <c r="E42" i="1"/>
  <c r="L42" i="1" s="1"/>
  <c r="T42" i="1"/>
  <c r="U42" i="1"/>
  <c r="O67" i="1"/>
  <c r="R66" i="1"/>
  <c r="I67" i="1"/>
  <c r="S41" i="1"/>
  <c r="F42" i="1" l="1"/>
  <c r="G42" i="1"/>
  <c r="O68" i="1"/>
  <c r="I68" i="1"/>
  <c r="R67" i="1"/>
  <c r="K42" i="1"/>
  <c r="N42" i="1" s="1"/>
  <c r="P42" i="1" s="1"/>
  <c r="Q42" i="1" s="1"/>
  <c r="D42" i="1"/>
  <c r="H42" i="1" s="1"/>
  <c r="B43" i="1" s="1"/>
  <c r="R68" i="1" l="1"/>
  <c r="I69" i="1"/>
  <c r="O69" i="1"/>
  <c r="E43" i="1"/>
  <c r="L43" i="1" s="1"/>
  <c r="C43" i="1"/>
  <c r="U43" i="1"/>
  <c r="T43" i="1"/>
  <c r="S42" i="1"/>
  <c r="G43" i="1" l="1"/>
  <c r="I70" i="1"/>
  <c r="R69" i="1"/>
  <c r="O70" i="1"/>
  <c r="K43" i="1"/>
  <c r="N43" i="1" s="1"/>
  <c r="P43" i="1" s="1"/>
  <c r="Q43" i="1" s="1"/>
  <c r="D43" i="1"/>
  <c r="H43" i="1" s="1"/>
  <c r="B44" i="1" s="1"/>
  <c r="F43" i="1"/>
  <c r="S43" i="1" l="1"/>
  <c r="O71" i="1"/>
  <c r="C44" i="1"/>
  <c r="E44" i="1"/>
  <c r="L44" i="1" s="1"/>
  <c r="T44" i="1"/>
  <c r="U44" i="1"/>
  <c r="R70" i="1"/>
  <c r="I71" i="1"/>
  <c r="G44" i="1" l="1"/>
  <c r="F44" i="1"/>
  <c r="I72" i="1"/>
  <c r="R71" i="1"/>
  <c r="D44" i="1"/>
  <c r="H44" i="1" s="1"/>
  <c r="B45" i="1" s="1"/>
  <c r="K44" i="1"/>
  <c r="N44" i="1" s="1"/>
  <c r="P44" i="1" s="1"/>
  <c r="Q44" i="1" s="1"/>
  <c r="O72" i="1"/>
  <c r="S44" i="1" l="1"/>
  <c r="O73" i="1"/>
  <c r="E45" i="1"/>
  <c r="L45" i="1" s="1"/>
  <c r="C45" i="1"/>
  <c r="U45" i="1"/>
  <c r="T45" i="1"/>
  <c r="R72" i="1"/>
  <c r="I73" i="1"/>
  <c r="G45" i="1" l="1"/>
  <c r="O74" i="1"/>
  <c r="I74" i="1"/>
  <c r="R73" i="1"/>
  <c r="F45" i="1"/>
  <c r="K45" i="1"/>
  <c r="N45" i="1" s="1"/>
  <c r="P45" i="1" s="1"/>
  <c r="Q45" i="1" s="1"/>
  <c r="D45" i="1"/>
  <c r="H45" i="1" s="1"/>
  <c r="B46" i="1" s="1"/>
  <c r="O75" i="1" l="1"/>
  <c r="R74" i="1"/>
  <c r="I75" i="1"/>
  <c r="C46" i="1"/>
  <c r="E46" i="1"/>
  <c r="L46" i="1" s="1"/>
  <c r="T46" i="1"/>
  <c r="U46" i="1"/>
  <c r="S45" i="1"/>
  <c r="G46" i="1" l="1"/>
  <c r="I76" i="1"/>
  <c r="R75" i="1"/>
  <c r="F46" i="1"/>
  <c r="D46" i="1"/>
  <c r="H46" i="1" s="1"/>
  <c r="B47" i="1" s="1"/>
  <c r="K46" i="1"/>
  <c r="N46" i="1" s="1"/>
  <c r="P46" i="1" s="1"/>
  <c r="Q46" i="1" s="1"/>
  <c r="O76" i="1"/>
  <c r="E47" i="1" l="1"/>
  <c r="L47" i="1" s="1"/>
  <c r="C47" i="1"/>
  <c r="U47" i="1"/>
  <c r="T47" i="1"/>
  <c r="S46" i="1"/>
  <c r="O77" i="1"/>
  <c r="R76" i="1"/>
  <c r="I77" i="1"/>
  <c r="I78" i="1" l="1"/>
  <c r="R77" i="1"/>
  <c r="O78" i="1"/>
  <c r="K47" i="1"/>
  <c r="N47" i="1" s="1"/>
  <c r="P47" i="1" s="1"/>
  <c r="Q47" i="1" s="1"/>
  <c r="D47" i="1"/>
  <c r="H47" i="1" s="1"/>
  <c r="B48" i="1" s="1"/>
  <c r="F47" i="1"/>
  <c r="G47" i="1"/>
  <c r="O79" i="1" l="1"/>
  <c r="C48" i="1"/>
  <c r="E48" i="1"/>
  <c r="L48" i="1" s="1"/>
  <c r="T48" i="1"/>
  <c r="U48" i="1"/>
  <c r="S47" i="1"/>
  <c r="R78" i="1"/>
  <c r="I79" i="1"/>
  <c r="F48" i="1" l="1"/>
  <c r="I80" i="1"/>
  <c r="R79" i="1"/>
  <c r="D48" i="1"/>
  <c r="H48" i="1" s="1"/>
  <c r="B49" i="1" s="1"/>
  <c r="K48" i="1"/>
  <c r="N48" i="1" s="1"/>
  <c r="P48" i="1" s="1"/>
  <c r="Q48" i="1" s="1"/>
  <c r="G48" i="1"/>
  <c r="O80" i="1"/>
  <c r="S48" i="1" l="1"/>
  <c r="E49" i="1"/>
  <c r="L49" i="1" s="1"/>
  <c r="C49" i="1"/>
  <c r="U49" i="1"/>
  <c r="T49" i="1"/>
  <c r="O81" i="1"/>
  <c r="R80" i="1"/>
  <c r="I81" i="1"/>
  <c r="I82" i="1" l="1"/>
  <c r="R81" i="1"/>
  <c r="G49" i="1"/>
  <c r="F49" i="1"/>
  <c r="O82" i="1"/>
  <c r="K49" i="1"/>
  <c r="N49" i="1" s="1"/>
  <c r="P49" i="1" s="1"/>
  <c r="Q49" i="1" s="1"/>
  <c r="D49" i="1"/>
  <c r="H49" i="1" s="1"/>
  <c r="B50" i="1" s="1"/>
  <c r="O83" i="1" l="1"/>
  <c r="C50" i="1"/>
  <c r="E50" i="1"/>
  <c r="L50" i="1" s="1"/>
  <c r="F50" i="1"/>
  <c r="T50" i="1"/>
  <c r="U50" i="1"/>
  <c r="S49" i="1"/>
  <c r="R82" i="1"/>
  <c r="I83" i="1"/>
  <c r="G50" i="1" l="1"/>
  <c r="D50" i="1"/>
  <c r="H50" i="1" s="1"/>
  <c r="B51" i="1" s="1"/>
  <c r="K50" i="1"/>
  <c r="N50" i="1" s="1"/>
  <c r="P50" i="1" s="1"/>
  <c r="Q50" i="1" s="1"/>
  <c r="I84" i="1"/>
  <c r="R83" i="1"/>
  <c r="O84" i="1"/>
  <c r="S50" i="1" l="1"/>
  <c r="I85" i="1"/>
  <c r="R84" i="1"/>
  <c r="E51" i="1"/>
  <c r="L51" i="1" s="1"/>
  <c r="C51" i="1"/>
  <c r="U51" i="1"/>
  <c r="T51" i="1"/>
  <c r="O85" i="1"/>
  <c r="G51" i="1" l="1"/>
  <c r="R85" i="1"/>
  <c r="I86" i="1"/>
  <c r="O86" i="1"/>
  <c r="K51" i="1"/>
  <c r="N51" i="1" s="1"/>
  <c r="P51" i="1" s="1"/>
  <c r="Q51" i="1" s="1"/>
  <c r="D51" i="1"/>
  <c r="H51" i="1" s="1"/>
  <c r="B52" i="1" s="1"/>
  <c r="F51" i="1"/>
  <c r="C52" i="1" l="1"/>
  <c r="E52" i="1"/>
  <c r="L52" i="1" s="1"/>
  <c r="T52" i="1"/>
  <c r="U52" i="1"/>
  <c r="S51" i="1"/>
  <c r="I87" i="1"/>
  <c r="R86" i="1"/>
  <c r="O87" i="1"/>
  <c r="R87" i="1" l="1"/>
  <c r="I88" i="1"/>
  <c r="G52" i="1"/>
  <c r="O88" i="1"/>
  <c r="F52" i="1"/>
  <c r="D52" i="1"/>
  <c r="H52" i="1" s="1"/>
  <c r="B53" i="1" s="1"/>
  <c r="K52" i="1"/>
  <c r="N52" i="1" s="1"/>
  <c r="P52" i="1" s="1"/>
  <c r="Q52" i="1" s="1"/>
  <c r="O89" i="1" l="1"/>
  <c r="S52" i="1"/>
  <c r="I89" i="1"/>
  <c r="R88" i="1"/>
  <c r="E53" i="1"/>
  <c r="L53" i="1" s="1"/>
  <c r="C53" i="1"/>
  <c r="U53" i="1"/>
  <c r="T53" i="1"/>
  <c r="R89" i="1" l="1"/>
  <c r="I90" i="1"/>
  <c r="F53" i="1"/>
  <c r="G53" i="1"/>
  <c r="K53" i="1"/>
  <c r="N53" i="1" s="1"/>
  <c r="P53" i="1" s="1"/>
  <c r="Q53" i="1" s="1"/>
  <c r="D53" i="1"/>
  <c r="H53" i="1" s="1"/>
  <c r="B54" i="1" s="1"/>
  <c r="O90" i="1"/>
  <c r="C54" i="1" l="1"/>
  <c r="E54" i="1"/>
  <c r="L54" i="1" s="1"/>
  <c r="T54" i="1"/>
  <c r="U54" i="1"/>
  <c r="O91" i="1"/>
  <c r="S53" i="1"/>
  <c r="I91" i="1"/>
  <c r="R90" i="1"/>
  <c r="O92" i="1" l="1"/>
  <c r="R91" i="1"/>
  <c r="I92" i="1"/>
  <c r="F54" i="1"/>
  <c r="G54" i="1"/>
  <c r="D54" i="1"/>
  <c r="H54" i="1" s="1"/>
  <c r="B55" i="1" s="1"/>
  <c r="K54" i="1"/>
  <c r="N54" i="1" s="1"/>
  <c r="P54" i="1" s="1"/>
  <c r="Q54" i="1" s="1"/>
  <c r="I93" i="1" l="1"/>
  <c r="R92" i="1"/>
  <c r="O93" i="1"/>
  <c r="S54" i="1"/>
  <c r="E55" i="1"/>
  <c r="L55" i="1" s="1"/>
  <c r="C55" i="1"/>
  <c r="U55" i="1"/>
  <c r="T55" i="1"/>
  <c r="K55" i="1" l="1"/>
  <c r="N55" i="1" s="1"/>
  <c r="P55" i="1" s="1"/>
  <c r="Q55" i="1" s="1"/>
  <c r="D55" i="1"/>
  <c r="H55" i="1" s="1"/>
  <c r="B56" i="1" s="1"/>
  <c r="F55" i="1"/>
  <c r="G55" i="1"/>
  <c r="O94" i="1"/>
  <c r="R93" i="1"/>
  <c r="I94" i="1"/>
  <c r="O95" i="1" l="1"/>
  <c r="I95" i="1"/>
  <c r="R94" i="1"/>
  <c r="C56" i="1"/>
  <c r="E56" i="1"/>
  <c r="L56" i="1" s="1"/>
  <c r="T56" i="1"/>
  <c r="U56" i="1"/>
  <c r="S55" i="1"/>
  <c r="G56" i="1" l="1"/>
  <c r="R95" i="1"/>
  <c r="I96" i="1"/>
  <c r="D56" i="1"/>
  <c r="H56" i="1" s="1"/>
  <c r="B57" i="1" s="1"/>
  <c r="K56" i="1"/>
  <c r="N56" i="1" s="1"/>
  <c r="P56" i="1" s="1"/>
  <c r="Q56" i="1" s="1"/>
  <c r="F56" i="1"/>
  <c r="O96" i="1"/>
  <c r="S56" i="1" l="1"/>
  <c r="E57" i="1"/>
  <c r="L57" i="1" s="1"/>
  <c r="C57" i="1"/>
  <c r="T57" i="1"/>
  <c r="U57" i="1"/>
  <c r="O97" i="1"/>
  <c r="I97" i="1"/>
  <c r="R96" i="1"/>
  <c r="F57" i="1" l="1"/>
  <c r="K57" i="1"/>
  <c r="N57" i="1" s="1"/>
  <c r="P57" i="1" s="1"/>
  <c r="Q57" i="1" s="1"/>
  <c r="D57" i="1"/>
  <c r="H57" i="1" s="1"/>
  <c r="B58" i="1" s="1"/>
  <c r="G57" i="1"/>
  <c r="R97" i="1"/>
  <c r="I98" i="1"/>
  <c r="O98" i="1"/>
  <c r="I99" i="1" l="1"/>
  <c r="R98" i="1"/>
  <c r="C58" i="1"/>
  <c r="E58" i="1"/>
  <c r="L58" i="1" s="1"/>
  <c r="T58" i="1"/>
  <c r="U58" i="1"/>
  <c r="O99" i="1"/>
  <c r="S57" i="1"/>
  <c r="F58" i="1" l="1"/>
  <c r="G58" i="1"/>
  <c r="O100" i="1"/>
  <c r="D58" i="1"/>
  <c r="H58" i="1" s="1"/>
  <c r="B59" i="1" s="1"/>
  <c r="K58" i="1"/>
  <c r="N58" i="1" s="1"/>
  <c r="P58" i="1" s="1"/>
  <c r="Q58" i="1" s="1"/>
  <c r="R99" i="1"/>
  <c r="I100" i="1"/>
  <c r="I101" i="1" l="1"/>
  <c r="R100" i="1"/>
  <c r="S58" i="1"/>
  <c r="E59" i="1"/>
  <c r="L59" i="1" s="1"/>
  <c r="C59" i="1"/>
  <c r="U59" i="1"/>
  <c r="T59" i="1"/>
  <c r="O101" i="1"/>
  <c r="G59" i="1" l="1"/>
  <c r="O102" i="1"/>
  <c r="D59" i="1"/>
  <c r="H59" i="1" s="1"/>
  <c r="B60" i="1" s="1"/>
  <c r="K59" i="1"/>
  <c r="N59" i="1" s="1"/>
  <c r="P59" i="1" s="1"/>
  <c r="Q59" i="1" s="1"/>
  <c r="F59" i="1"/>
  <c r="R101" i="1"/>
  <c r="I102" i="1"/>
  <c r="I103" i="1" l="1"/>
  <c r="R102" i="1"/>
  <c r="C60" i="1"/>
  <c r="E60" i="1"/>
  <c r="L60" i="1" s="1"/>
  <c r="U60" i="1"/>
  <c r="T60" i="1"/>
  <c r="S59" i="1"/>
  <c r="O103" i="1"/>
  <c r="G60" i="1" l="1"/>
  <c r="F60" i="1"/>
  <c r="O104" i="1"/>
  <c r="D60" i="1"/>
  <c r="H60" i="1" s="1"/>
  <c r="B61" i="1" s="1"/>
  <c r="K60" i="1"/>
  <c r="N60" i="1" s="1"/>
  <c r="P60" i="1" s="1"/>
  <c r="Q60" i="1" s="1"/>
  <c r="R103" i="1"/>
  <c r="I104" i="1"/>
  <c r="I105" i="1" l="1"/>
  <c r="R104" i="1"/>
  <c r="S60" i="1"/>
  <c r="E61" i="1"/>
  <c r="L61" i="1" s="1"/>
  <c r="C61" i="1"/>
  <c r="T61" i="1"/>
  <c r="U61" i="1"/>
  <c r="O105" i="1"/>
  <c r="G61" i="1" l="1"/>
  <c r="D61" i="1"/>
  <c r="H61" i="1" s="1"/>
  <c r="B62" i="1" s="1"/>
  <c r="K61" i="1"/>
  <c r="N61" i="1" s="1"/>
  <c r="P61" i="1" s="1"/>
  <c r="Q61" i="1" s="1"/>
  <c r="O106" i="1"/>
  <c r="F61" i="1"/>
  <c r="R105" i="1"/>
  <c r="I106" i="1"/>
  <c r="I107" i="1" l="1"/>
  <c r="R106" i="1"/>
  <c r="S61" i="1"/>
  <c r="O107" i="1"/>
  <c r="C62" i="1"/>
  <c r="E62" i="1"/>
  <c r="L62" i="1" s="1"/>
  <c r="T62" i="1"/>
  <c r="U62" i="1"/>
  <c r="F62" i="1" l="1"/>
  <c r="G62" i="1"/>
  <c r="O108" i="1"/>
  <c r="D62" i="1"/>
  <c r="H62" i="1" s="1"/>
  <c r="B63" i="1" s="1"/>
  <c r="K62" i="1"/>
  <c r="N62" i="1" s="1"/>
  <c r="P62" i="1" s="1"/>
  <c r="Q62" i="1" s="1"/>
  <c r="R107" i="1"/>
  <c r="I108" i="1"/>
  <c r="I109" i="1" l="1"/>
  <c r="R108" i="1"/>
  <c r="O109" i="1"/>
  <c r="S62" i="1"/>
  <c r="E63" i="1"/>
  <c r="L63" i="1" s="1"/>
  <c r="C63" i="1"/>
  <c r="U63" i="1"/>
  <c r="T63" i="1"/>
  <c r="O110" i="1" l="1"/>
  <c r="D63" i="1"/>
  <c r="H63" i="1" s="1"/>
  <c r="B64" i="1" s="1"/>
  <c r="K63" i="1"/>
  <c r="N63" i="1" s="1"/>
  <c r="P63" i="1" s="1"/>
  <c r="Q63" i="1" s="1"/>
  <c r="G63" i="1"/>
  <c r="F63" i="1"/>
  <c r="R109" i="1"/>
  <c r="I110" i="1"/>
  <c r="I111" i="1" l="1"/>
  <c r="R110" i="1"/>
  <c r="O111" i="1"/>
  <c r="S63" i="1"/>
  <c r="C64" i="1"/>
  <c r="E64" i="1"/>
  <c r="L64" i="1" s="1"/>
  <c r="T64" i="1"/>
  <c r="U64" i="1"/>
  <c r="O112" i="1" l="1"/>
  <c r="F64" i="1"/>
  <c r="G64" i="1"/>
  <c r="D64" i="1"/>
  <c r="H64" i="1" s="1"/>
  <c r="B65" i="1" s="1"/>
  <c r="K64" i="1"/>
  <c r="N64" i="1" s="1"/>
  <c r="P64" i="1" s="1"/>
  <c r="Q64" i="1" s="1"/>
  <c r="R111" i="1"/>
  <c r="I112" i="1"/>
  <c r="S64" i="1" l="1"/>
  <c r="O113" i="1"/>
  <c r="I113" i="1"/>
  <c r="R112" i="1"/>
  <c r="E65" i="1"/>
  <c r="L65" i="1" s="1"/>
  <c r="C65" i="1"/>
  <c r="U65" i="1"/>
  <c r="T65" i="1"/>
  <c r="R113" i="1" l="1"/>
  <c r="I114" i="1"/>
  <c r="F65" i="1"/>
  <c r="G65" i="1"/>
  <c r="D65" i="1"/>
  <c r="H65" i="1" s="1"/>
  <c r="B66" i="1" s="1"/>
  <c r="K65" i="1"/>
  <c r="N65" i="1" s="1"/>
  <c r="P65" i="1" s="1"/>
  <c r="Q65" i="1" s="1"/>
  <c r="O114" i="1"/>
  <c r="C66" i="1" l="1"/>
  <c r="E66" i="1"/>
  <c r="L66" i="1" s="1"/>
  <c r="T66" i="1"/>
  <c r="U66" i="1"/>
  <c r="S65" i="1"/>
  <c r="I115" i="1"/>
  <c r="R114" i="1"/>
  <c r="O115" i="1"/>
  <c r="O116" i="1" l="1"/>
  <c r="R115" i="1"/>
  <c r="I116" i="1"/>
  <c r="F66" i="1"/>
  <c r="G66" i="1"/>
  <c r="D66" i="1"/>
  <c r="H66" i="1" s="1"/>
  <c r="B67" i="1" s="1"/>
  <c r="K66" i="1"/>
  <c r="N66" i="1" s="1"/>
  <c r="P66" i="1" s="1"/>
  <c r="Q66" i="1" s="1"/>
  <c r="I117" i="1" l="1"/>
  <c r="R116" i="1"/>
  <c r="O117" i="1"/>
  <c r="S66" i="1"/>
  <c r="E67" i="1"/>
  <c r="L67" i="1" s="1"/>
  <c r="C67" i="1"/>
  <c r="U67" i="1"/>
  <c r="T67" i="1"/>
  <c r="O118" i="1" l="1"/>
  <c r="D67" i="1"/>
  <c r="H67" i="1" s="1"/>
  <c r="B68" i="1" s="1"/>
  <c r="K67" i="1"/>
  <c r="N67" i="1" s="1"/>
  <c r="P67" i="1" s="1"/>
  <c r="Q67" i="1" s="1"/>
  <c r="G67" i="1"/>
  <c r="F67" i="1"/>
  <c r="R117" i="1"/>
  <c r="I118" i="1"/>
  <c r="S67" i="1" l="1"/>
  <c r="I119" i="1"/>
  <c r="R118" i="1"/>
  <c r="C68" i="1"/>
  <c r="E68" i="1"/>
  <c r="L68" i="1" s="1"/>
  <c r="T68" i="1"/>
  <c r="U68" i="1"/>
  <c r="O119" i="1"/>
  <c r="D68" i="1" l="1"/>
  <c r="H68" i="1" s="1"/>
  <c r="B69" i="1" s="1"/>
  <c r="K68" i="1"/>
  <c r="N68" i="1" s="1"/>
  <c r="P68" i="1" s="1"/>
  <c r="Q68" i="1" s="1"/>
  <c r="O120" i="1"/>
  <c r="R119" i="1"/>
  <c r="I120" i="1"/>
  <c r="F68" i="1"/>
  <c r="G68" i="1"/>
  <c r="I121" i="1" l="1"/>
  <c r="R120" i="1"/>
  <c r="O121" i="1"/>
  <c r="S68" i="1"/>
  <c r="E69" i="1"/>
  <c r="L69" i="1" s="1"/>
  <c r="C69" i="1"/>
  <c r="U69" i="1"/>
  <c r="T69" i="1"/>
  <c r="O122" i="1" l="1"/>
  <c r="D69" i="1"/>
  <c r="H69" i="1" s="1"/>
  <c r="B70" i="1" s="1"/>
  <c r="K69" i="1"/>
  <c r="N69" i="1" s="1"/>
  <c r="P69" i="1" s="1"/>
  <c r="Q69" i="1" s="1"/>
  <c r="F69" i="1"/>
  <c r="G69" i="1"/>
  <c r="R121" i="1"/>
  <c r="I122" i="1"/>
  <c r="I123" i="1" l="1"/>
  <c r="R122" i="1"/>
  <c r="O123" i="1"/>
  <c r="S69" i="1"/>
  <c r="C70" i="1"/>
  <c r="E70" i="1"/>
  <c r="L70" i="1" s="1"/>
  <c r="U70" i="1"/>
  <c r="T70" i="1"/>
  <c r="F70" i="1" l="1"/>
  <c r="O124" i="1"/>
  <c r="G70" i="1"/>
  <c r="D70" i="1"/>
  <c r="H70" i="1" s="1"/>
  <c r="B71" i="1" s="1"/>
  <c r="K70" i="1"/>
  <c r="N70" i="1" s="1"/>
  <c r="P70" i="1" s="1"/>
  <c r="Q70" i="1" s="1"/>
  <c r="R123" i="1"/>
  <c r="I124" i="1"/>
  <c r="S70" i="1" l="1"/>
  <c r="O125" i="1"/>
  <c r="E71" i="1"/>
  <c r="L71" i="1" s="1"/>
  <c r="C71" i="1"/>
  <c r="U71" i="1"/>
  <c r="T71" i="1"/>
  <c r="I125" i="1"/>
  <c r="R124" i="1"/>
  <c r="G71" i="1" l="1"/>
  <c r="O126" i="1"/>
  <c r="F71" i="1"/>
  <c r="R125" i="1"/>
  <c r="I126" i="1"/>
  <c r="D71" i="1"/>
  <c r="H71" i="1" s="1"/>
  <c r="B72" i="1" s="1"/>
  <c r="K71" i="1"/>
  <c r="N71" i="1" s="1"/>
  <c r="P71" i="1" s="1"/>
  <c r="Q71" i="1" s="1"/>
  <c r="I127" i="1" l="1"/>
  <c r="R126" i="1"/>
  <c r="O127" i="1"/>
  <c r="S71" i="1"/>
  <c r="C72" i="1"/>
  <c r="E72" i="1"/>
  <c r="L72" i="1" s="1"/>
  <c r="U72" i="1"/>
  <c r="T72" i="1"/>
  <c r="F72" i="1" l="1"/>
  <c r="O128" i="1"/>
  <c r="G72" i="1"/>
  <c r="D72" i="1"/>
  <c r="H72" i="1" s="1"/>
  <c r="B73" i="1" s="1"/>
  <c r="K72" i="1"/>
  <c r="N72" i="1" s="1"/>
  <c r="P72" i="1" s="1"/>
  <c r="Q72" i="1" s="1"/>
  <c r="R127" i="1"/>
  <c r="I128" i="1"/>
  <c r="E73" i="1" l="1"/>
  <c r="L73" i="1" s="1"/>
  <c r="C73" i="1"/>
  <c r="U73" i="1"/>
  <c r="T73" i="1"/>
  <c r="I129" i="1"/>
  <c r="R128" i="1"/>
  <c r="S72" i="1"/>
  <c r="O129" i="1"/>
  <c r="O130" i="1" l="1"/>
  <c r="D73" i="1"/>
  <c r="H73" i="1" s="1"/>
  <c r="B74" i="1" s="1"/>
  <c r="K73" i="1"/>
  <c r="N73" i="1" s="1"/>
  <c r="P73" i="1" s="1"/>
  <c r="Q73" i="1" s="1"/>
  <c r="G73" i="1"/>
  <c r="R129" i="1"/>
  <c r="I130" i="1"/>
  <c r="F73" i="1"/>
  <c r="I131" i="1" l="1"/>
  <c r="R130" i="1"/>
  <c r="S73" i="1"/>
  <c r="O131" i="1"/>
  <c r="C74" i="1"/>
  <c r="E74" i="1"/>
  <c r="L74" i="1" s="1"/>
  <c r="T74" i="1"/>
  <c r="U74" i="1"/>
  <c r="F74" i="1" l="1"/>
  <c r="G74" i="1"/>
  <c r="O132" i="1"/>
  <c r="D74" i="1"/>
  <c r="H74" i="1" s="1"/>
  <c r="B75" i="1" s="1"/>
  <c r="K74" i="1"/>
  <c r="N74" i="1" s="1"/>
  <c r="P74" i="1" s="1"/>
  <c r="Q74" i="1" s="1"/>
  <c r="R131" i="1"/>
  <c r="I132" i="1"/>
  <c r="I133" i="1" l="1"/>
  <c r="R132" i="1"/>
  <c r="E75" i="1"/>
  <c r="L75" i="1" s="1"/>
  <c r="C75" i="1"/>
  <c r="T75" i="1"/>
  <c r="U75" i="1"/>
  <c r="S74" i="1"/>
  <c r="O133" i="1"/>
  <c r="O134" i="1" l="1"/>
  <c r="F75" i="1"/>
  <c r="G75" i="1"/>
  <c r="D75" i="1"/>
  <c r="H75" i="1" s="1"/>
  <c r="B76" i="1" s="1"/>
  <c r="K75" i="1"/>
  <c r="N75" i="1" s="1"/>
  <c r="P75" i="1" s="1"/>
  <c r="Q75" i="1" s="1"/>
  <c r="R133" i="1"/>
  <c r="I134" i="1"/>
  <c r="I135" i="1" l="1"/>
  <c r="R134" i="1"/>
  <c r="C76" i="1"/>
  <c r="E76" i="1"/>
  <c r="L76" i="1" s="1"/>
  <c r="U76" i="1"/>
  <c r="T76" i="1"/>
  <c r="S75" i="1"/>
  <c r="O135" i="1"/>
  <c r="G76" i="1" l="1"/>
  <c r="F76" i="1"/>
  <c r="D76" i="1"/>
  <c r="H76" i="1" s="1"/>
  <c r="B77" i="1" s="1"/>
  <c r="K76" i="1"/>
  <c r="N76" i="1" s="1"/>
  <c r="P76" i="1" s="1"/>
  <c r="Q76" i="1" s="1"/>
  <c r="O136" i="1"/>
  <c r="R135" i="1"/>
  <c r="I136" i="1"/>
  <c r="S76" i="1" l="1"/>
  <c r="I137" i="1"/>
  <c r="R136" i="1"/>
  <c r="O137" i="1"/>
  <c r="E77" i="1"/>
  <c r="L77" i="1" s="1"/>
  <c r="C77" i="1"/>
  <c r="U77" i="1"/>
  <c r="T77" i="1"/>
  <c r="O138" i="1" l="1"/>
  <c r="D77" i="1"/>
  <c r="H77" i="1" s="1"/>
  <c r="B78" i="1" s="1"/>
  <c r="K77" i="1"/>
  <c r="N77" i="1" s="1"/>
  <c r="P77" i="1" s="1"/>
  <c r="Q77" i="1" s="1"/>
  <c r="F77" i="1"/>
  <c r="G77" i="1"/>
  <c r="R137" i="1"/>
  <c r="I138" i="1"/>
  <c r="C78" i="1" l="1"/>
  <c r="E78" i="1"/>
  <c r="L78" i="1" s="1"/>
  <c r="T78" i="1"/>
  <c r="U78" i="1"/>
  <c r="S77" i="1"/>
  <c r="R138" i="1"/>
  <c r="I139" i="1"/>
  <c r="O139" i="1"/>
  <c r="O140" i="1" l="1"/>
  <c r="G78" i="1"/>
  <c r="R139" i="1"/>
  <c r="I140" i="1"/>
  <c r="F78" i="1"/>
  <c r="D78" i="1"/>
  <c r="H78" i="1" s="1"/>
  <c r="B79" i="1" s="1"/>
  <c r="K78" i="1"/>
  <c r="N78" i="1" s="1"/>
  <c r="P78" i="1" s="1"/>
  <c r="Q78" i="1" s="1"/>
  <c r="I141" i="1" l="1"/>
  <c r="R140" i="1"/>
  <c r="O141" i="1"/>
  <c r="S78" i="1"/>
  <c r="E79" i="1"/>
  <c r="L79" i="1" s="1"/>
  <c r="C79" i="1"/>
  <c r="U79" i="1"/>
  <c r="T79" i="1"/>
  <c r="O142" i="1" l="1"/>
  <c r="G79" i="1"/>
  <c r="D79" i="1"/>
  <c r="H79" i="1" s="1"/>
  <c r="B80" i="1" s="1"/>
  <c r="K79" i="1"/>
  <c r="N79" i="1" s="1"/>
  <c r="P79" i="1" s="1"/>
  <c r="Q79" i="1" s="1"/>
  <c r="F79" i="1"/>
  <c r="I142" i="1"/>
  <c r="R141" i="1"/>
  <c r="S79" i="1" l="1"/>
  <c r="O143" i="1"/>
  <c r="C80" i="1"/>
  <c r="E80" i="1"/>
  <c r="L80" i="1" s="1"/>
  <c r="U80" i="1"/>
  <c r="T80" i="1"/>
  <c r="I143" i="1"/>
  <c r="R142" i="1"/>
  <c r="G80" i="1" l="1"/>
  <c r="F80" i="1"/>
  <c r="O144" i="1"/>
  <c r="D80" i="1"/>
  <c r="H80" i="1" s="1"/>
  <c r="B81" i="1" s="1"/>
  <c r="K80" i="1"/>
  <c r="N80" i="1" s="1"/>
  <c r="P80" i="1" s="1"/>
  <c r="Q80" i="1" s="1"/>
  <c r="I144" i="1"/>
  <c r="R143" i="1"/>
  <c r="I145" i="1" l="1"/>
  <c r="R144" i="1"/>
  <c r="O145" i="1"/>
  <c r="S80" i="1"/>
  <c r="E81" i="1"/>
  <c r="L81" i="1" s="1"/>
  <c r="C81" i="1"/>
  <c r="U81" i="1"/>
  <c r="T81" i="1"/>
  <c r="O146" i="1" l="1"/>
  <c r="D81" i="1"/>
  <c r="H81" i="1" s="1"/>
  <c r="B82" i="1" s="1"/>
  <c r="K81" i="1"/>
  <c r="N81" i="1" s="1"/>
  <c r="P81" i="1" s="1"/>
  <c r="Q81" i="1" s="1"/>
  <c r="G81" i="1"/>
  <c r="F81" i="1"/>
  <c r="R145" i="1"/>
  <c r="I146" i="1"/>
  <c r="C82" i="1" l="1"/>
  <c r="E82" i="1"/>
  <c r="L82" i="1" s="1"/>
  <c r="T82" i="1"/>
  <c r="U82" i="1"/>
  <c r="O147" i="1"/>
  <c r="S81" i="1"/>
  <c r="I147" i="1"/>
  <c r="R146" i="1"/>
  <c r="O148" i="1" l="1"/>
  <c r="R147" i="1"/>
  <c r="I148" i="1"/>
  <c r="F82" i="1"/>
  <c r="G82" i="1"/>
  <c r="D82" i="1"/>
  <c r="H82" i="1" s="1"/>
  <c r="B83" i="1" s="1"/>
  <c r="K82" i="1"/>
  <c r="N82" i="1" s="1"/>
  <c r="P82" i="1" s="1"/>
  <c r="Q82" i="1" s="1"/>
  <c r="I149" i="1" l="1"/>
  <c r="R148" i="1"/>
  <c r="O149" i="1"/>
  <c r="S82" i="1"/>
  <c r="E83" i="1"/>
  <c r="L83" i="1" s="1"/>
  <c r="C83" i="1"/>
  <c r="U83" i="1"/>
  <c r="T83" i="1"/>
  <c r="O150" i="1" l="1"/>
  <c r="D83" i="1"/>
  <c r="H83" i="1" s="1"/>
  <c r="B84" i="1" s="1"/>
  <c r="K83" i="1"/>
  <c r="N83" i="1" s="1"/>
  <c r="P83" i="1" s="1"/>
  <c r="Q83" i="1" s="1"/>
  <c r="G83" i="1"/>
  <c r="F83" i="1"/>
  <c r="R149" i="1"/>
  <c r="I150" i="1"/>
  <c r="C84" i="1" l="1"/>
  <c r="E84" i="1"/>
  <c r="L84" i="1" s="1"/>
  <c r="T84" i="1"/>
  <c r="U84" i="1"/>
  <c r="S83" i="1"/>
  <c r="O151" i="1"/>
  <c r="I151" i="1"/>
  <c r="R150" i="1"/>
  <c r="O152" i="1" l="1"/>
  <c r="R151" i="1"/>
  <c r="I152" i="1"/>
  <c r="F84" i="1"/>
  <c r="G84" i="1"/>
  <c r="D84" i="1"/>
  <c r="H84" i="1" s="1"/>
  <c r="B85" i="1" s="1"/>
  <c r="K84" i="1"/>
  <c r="N84" i="1" s="1"/>
  <c r="P84" i="1" s="1"/>
  <c r="Q84" i="1" s="1"/>
  <c r="I153" i="1" l="1"/>
  <c r="R152" i="1"/>
  <c r="O153" i="1"/>
  <c r="S84" i="1"/>
  <c r="E85" i="1"/>
  <c r="L85" i="1" s="1"/>
  <c r="C85" i="1"/>
  <c r="U85" i="1"/>
  <c r="T85" i="1"/>
  <c r="K85" i="1" l="1"/>
  <c r="N85" i="1" s="1"/>
  <c r="P85" i="1" s="1"/>
  <c r="Q85" i="1" s="1"/>
  <c r="D85" i="1"/>
  <c r="H85" i="1" s="1"/>
  <c r="B86" i="1" s="1"/>
  <c r="F85" i="1"/>
  <c r="O154" i="1"/>
  <c r="G85" i="1"/>
  <c r="I154" i="1"/>
  <c r="R153" i="1"/>
  <c r="O155" i="1" l="1"/>
  <c r="I155" i="1"/>
  <c r="R154" i="1"/>
  <c r="C86" i="1"/>
  <c r="E86" i="1"/>
  <c r="L86" i="1" s="1"/>
  <c r="U86" i="1"/>
  <c r="T86" i="1"/>
  <c r="S85" i="1"/>
  <c r="F86" i="1" l="1"/>
  <c r="K86" i="1"/>
  <c r="N86" i="1" s="1"/>
  <c r="P86" i="1" s="1"/>
  <c r="Q86" i="1" s="1"/>
  <c r="D86" i="1"/>
  <c r="H86" i="1" s="1"/>
  <c r="B87" i="1" s="1"/>
  <c r="G86" i="1"/>
  <c r="I156" i="1"/>
  <c r="R155" i="1"/>
  <c r="O156" i="1"/>
  <c r="I157" i="1" l="1"/>
  <c r="R156" i="1"/>
  <c r="O157" i="1"/>
  <c r="C87" i="1"/>
  <c r="E87" i="1"/>
  <c r="L87" i="1" s="1"/>
  <c r="T87" i="1"/>
  <c r="U87" i="1"/>
  <c r="S86" i="1"/>
  <c r="G87" i="1" l="1"/>
  <c r="D87" i="1"/>
  <c r="H87" i="1" s="1"/>
  <c r="B88" i="1" s="1"/>
  <c r="K87" i="1"/>
  <c r="N87" i="1" s="1"/>
  <c r="P87" i="1" s="1"/>
  <c r="Q87" i="1" s="1"/>
  <c r="O158" i="1"/>
  <c r="F87" i="1"/>
  <c r="I158" i="1"/>
  <c r="R157" i="1"/>
  <c r="C88" i="1" l="1"/>
  <c r="E88" i="1"/>
  <c r="L88" i="1" s="1"/>
  <c r="U88" i="1"/>
  <c r="T88" i="1"/>
  <c r="I159" i="1"/>
  <c r="R158" i="1"/>
  <c r="O159" i="1"/>
  <c r="S87" i="1"/>
  <c r="G88" i="1" l="1"/>
  <c r="I160" i="1"/>
  <c r="R159" i="1"/>
  <c r="K88" i="1"/>
  <c r="N88" i="1" s="1"/>
  <c r="P88" i="1" s="1"/>
  <c r="Q88" i="1" s="1"/>
  <c r="D88" i="1"/>
  <c r="H88" i="1" s="1"/>
  <c r="B89" i="1" s="1"/>
  <c r="O160" i="1"/>
  <c r="F88" i="1"/>
  <c r="E89" i="1" l="1"/>
  <c r="L89" i="1" s="1"/>
  <c r="C89" i="1"/>
  <c r="T89" i="1"/>
  <c r="U89" i="1"/>
  <c r="O161" i="1"/>
  <c r="S88" i="1"/>
  <c r="I161" i="1"/>
  <c r="R160" i="1"/>
  <c r="O162" i="1" l="1"/>
  <c r="I162" i="1"/>
  <c r="R161" i="1"/>
  <c r="F89" i="1"/>
  <c r="D89" i="1"/>
  <c r="H89" i="1" s="1"/>
  <c r="B90" i="1" s="1"/>
  <c r="K89" i="1"/>
  <c r="N89" i="1" s="1"/>
  <c r="P89" i="1" s="1"/>
  <c r="Q89" i="1" s="1"/>
  <c r="G89" i="1"/>
  <c r="C90" i="1" l="1"/>
  <c r="E90" i="1"/>
  <c r="L90" i="1" s="1"/>
  <c r="U90" i="1"/>
  <c r="T90" i="1"/>
  <c r="I163" i="1"/>
  <c r="R162" i="1"/>
  <c r="O163" i="1"/>
  <c r="S89" i="1"/>
  <c r="I164" i="1" l="1"/>
  <c r="R163" i="1"/>
  <c r="O164" i="1"/>
  <c r="K90" i="1"/>
  <c r="N90" i="1" s="1"/>
  <c r="P90" i="1" s="1"/>
  <c r="Q90" i="1" s="1"/>
  <c r="D90" i="1"/>
  <c r="H90" i="1" s="1"/>
  <c r="B91" i="1" s="1"/>
  <c r="G90" i="1"/>
  <c r="F90" i="1"/>
  <c r="E91" i="1" l="1"/>
  <c r="L91" i="1" s="1"/>
  <c r="C91" i="1"/>
  <c r="T91" i="1"/>
  <c r="U91" i="1"/>
  <c r="O165" i="1"/>
  <c r="I165" i="1"/>
  <c r="R164" i="1"/>
  <c r="S90" i="1"/>
  <c r="O166" i="1" l="1"/>
  <c r="D91" i="1"/>
  <c r="H91" i="1" s="1"/>
  <c r="B92" i="1" s="1"/>
  <c r="K91" i="1"/>
  <c r="N91" i="1" s="1"/>
  <c r="P91" i="1" s="1"/>
  <c r="Q91" i="1" s="1"/>
  <c r="R165" i="1"/>
  <c r="I166" i="1"/>
  <c r="F91" i="1"/>
  <c r="G91" i="1"/>
  <c r="C92" i="1" l="1"/>
  <c r="E92" i="1"/>
  <c r="L92" i="1" s="1"/>
  <c r="U92" i="1"/>
  <c r="T92" i="1"/>
  <c r="I167" i="1"/>
  <c r="R166" i="1"/>
  <c r="S91" i="1"/>
  <c r="O167" i="1"/>
  <c r="O168" i="1" l="1"/>
  <c r="G92" i="1"/>
  <c r="K92" i="1"/>
  <c r="N92" i="1" s="1"/>
  <c r="P92" i="1" s="1"/>
  <c r="Q92" i="1" s="1"/>
  <c r="D92" i="1"/>
  <c r="H92" i="1" s="1"/>
  <c r="B93" i="1" s="1"/>
  <c r="I168" i="1"/>
  <c r="R167" i="1"/>
  <c r="F92" i="1"/>
  <c r="R168" i="1" l="1"/>
  <c r="I169" i="1"/>
  <c r="E93" i="1"/>
  <c r="L93" i="1" s="1"/>
  <c r="C93" i="1"/>
  <c r="T93" i="1"/>
  <c r="U93" i="1"/>
  <c r="S92" i="1"/>
  <c r="O169" i="1"/>
  <c r="F93" i="1" l="1"/>
  <c r="O170" i="1"/>
  <c r="G93" i="1"/>
  <c r="I170" i="1"/>
  <c r="R169" i="1"/>
  <c r="K93" i="1"/>
  <c r="N93" i="1" s="1"/>
  <c r="P93" i="1" s="1"/>
  <c r="Q93" i="1" s="1"/>
  <c r="D93" i="1"/>
  <c r="H93" i="1" s="1"/>
  <c r="B94" i="1" s="1"/>
  <c r="I171" i="1" l="1"/>
  <c r="R170" i="1"/>
  <c r="C94" i="1"/>
  <c r="E94" i="1"/>
  <c r="L94" i="1" s="1"/>
  <c r="U94" i="1"/>
  <c r="T94" i="1"/>
  <c r="O171" i="1"/>
  <c r="S93" i="1"/>
  <c r="G94" i="1" l="1"/>
  <c r="F94" i="1"/>
  <c r="K94" i="1"/>
  <c r="N94" i="1" s="1"/>
  <c r="P94" i="1" s="1"/>
  <c r="Q94" i="1" s="1"/>
  <c r="D94" i="1"/>
  <c r="H94" i="1" s="1"/>
  <c r="B95" i="1" s="1"/>
  <c r="O172" i="1"/>
  <c r="I172" i="1"/>
  <c r="R171" i="1"/>
  <c r="I173" i="1" l="1"/>
  <c r="R172" i="1"/>
  <c r="O173" i="1"/>
  <c r="C95" i="1"/>
  <c r="E95" i="1"/>
  <c r="L95" i="1" s="1"/>
  <c r="T95" i="1"/>
  <c r="U95" i="1"/>
  <c r="S94" i="1"/>
  <c r="G95" i="1" l="1"/>
  <c r="O174" i="1"/>
  <c r="D95" i="1"/>
  <c r="H95" i="1" s="1"/>
  <c r="B96" i="1" s="1"/>
  <c r="K95" i="1"/>
  <c r="N95" i="1" s="1"/>
  <c r="P95" i="1" s="1"/>
  <c r="Q95" i="1" s="1"/>
  <c r="I174" i="1"/>
  <c r="R173" i="1"/>
  <c r="F95" i="1"/>
  <c r="S95" i="1" l="1"/>
  <c r="O175" i="1"/>
  <c r="I175" i="1"/>
  <c r="R174" i="1"/>
  <c r="C96" i="1"/>
  <c r="E96" i="1"/>
  <c r="L96" i="1" s="1"/>
  <c r="T96" i="1"/>
  <c r="U96" i="1"/>
  <c r="G96" i="1" l="1"/>
  <c r="O176" i="1"/>
  <c r="K96" i="1"/>
  <c r="N96" i="1" s="1"/>
  <c r="P96" i="1" s="1"/>
  <c r="Q96" i="1" s="1"/>
  <c r="D96" i="1"/>
  <c r="H96" i="1" s="1"/>
  <c r="B97" i="1" s="1"/>
  <c r="R175" i="1"/>
  <c r="I176" i="1"/>
  <c r="F96" i="1"/>
  <c r="I177" i="1" l="1"/>
  <c r="R176" i="1"/>
  <c r="S96" i="1"/>
  <c r="E97" i="1"/>
  <c r="L97" i="1" s="1"/>
  <c r="C97" i="1"/>
  <c r="U97" i="1"/>
  <c r="T97" i="1"/>
  <c r="O177" i="1"/>
  <c r="G97" i="1" l="1"/>
  <c r="F97" i="1"/>
  <c r="O178" i="1"/>
  <c r="I178" i="1"/>
  <c r="R177" i="1"/>
  <c r="D97" i="1"/>
  <c r="H97" i="1" s="1"/>
  <c r="B98" i="1" s="1"/>
  <c r="K97" i="1"/>
  <c r="N97" i="1" s="1"/>
  <c r="P97" i="1" s="1"/>
  <c r="Q97" i="1" s="1"/>
  <c r="C98" i="1" l="1"/>
  <c r="E98" i="1"/>
  <c r="L98" i="1" s="1"/>
  <c r="U98" i="1"/>
  <c r="T98" i="1"/>
  <c r="S97" i="1"/>
  <c r="I179" i="1"/>
  <c r="R178" i="1"/>
  <c r="O179" i="1"/>
  <c r="O180" i="1" l="1"/>
  <c r="G98" i="1"/>
  <c r="K98" i="1"/>
  <c r="N98" i="1" s="1"/>
  <c r="P98" i="1" s="1"/>
  <c r="Q98" i="1" s="1"/>
  <c r="D98" i="1"/>
  <c r="H98" i="1" s="1"/>
  <c r="B99" i="1" s="1"/>
  <c r="R179" i="1"/>
  <c r="I180" i="1"/>
  <c r="F98" i="1"/>
  <c r="S98" i="1" l="1"/>
  <c r="E99" i="1"/>
  <c r="L99" i="1" s="1"/>
  <c r="C99" i="1"/>
  <c r="U99" i="1"/>
  <c r="T99" i="1"/>
  <c r="R180" i="1"/>
  <c r="I181" i="1"/>
  <c r="O181" i="1"/>
  <c r="O182" i="1" l="1"/>
  <c r="D99" i="1"/>
  <c r="H99" i="1" s="1"/>
  <c r="B100" i="1" s="1"/>
  <c r="K99" i="1"/>
  <c r="N99" i="1" s="1"/>
  <c r="P99" i="1" s="1"/>
  <c r="Q99" i="1" s="1"/>
  <c r="F99" i="1"/>
  <c r="G99" i="1"/>
  <c r="I182" i="1"/>
  <c r="R181" i="1"/>
  <c r="E100" i="1" l="1"/>
  <c r="L100" i="1" s="1"/>
  <c r="C100" i="1"/>
  <c r="G100" i="1"/>
  <c r="U100" i="1"/>
  <c r="T100" i="1"/>
  <c r="O183" i="1"/>
  <c r="S99" i="1"/>
  <c r="I183" i="1"/>
  <c r="R182" i="1"/>
  <c r="K100" i="1" l="1"/>
  <c r="N100" i="1" s="1"/>
  <c r="P100" i="1" s="1"/>
  <c r="Q100" i="1" s="1"/>
  <c r="D100" i="1"/>
  <c r="H100" i="1" s="1"/>
  <c r="B101" i="1" s="1"/>
  <c r="R183" i="1"/>
  <c r="I184" i="1"/>
  <c r="O184" i="1"/>
  <c r="F100" i="1"/>
  <c r="E101" i="1" l="1"/>
  <c r="L101" i="1" s="1"/>
  <c r="F101" i="1"/>
  <c r="C101" i="1"/>
  <c r="T101" i="1"/>
  <c r="U101" i="1"/>
  <c r="I185" i="1"/>
  <c r="R184" i="1"/>
  <c r="O185" i="1"/>
  <c r="S100" i="1"/>
  <c r="O186" i="1" l="1"/>
  <c r="G101" i="1"/>
  <c r="K101" i="1"/>
  <c r="N101" i="1" s="1"/>
  <c r="P101" i="1" s="1"/>
  <c r="Q101" i="1" s="1"/>
  <c r="D101" i="1"/>
  <c r="H101" i="1" s="1"/>
  <c r="B102" i="1" s="1"/>
  <c r="I186" i="1"/>
  <c r="R185" i="1"/>
  <c r="R186" i="1" l="1"/>
  <c r="I187" i="1"/>
  <c r="E102" i="1"/>
  <c r="L102" i="1" s="1"/>
  <c r="C102" i="1"/>
  <c r="U102" i="1"/>
  <c r="T102" i="1"/>
  <c r="S101" i="1"/>
  <c r="O187" i="1"/>
  <c r="O188" i="1" l="1"/>
  <c r="I188" i="1"/>
  <c r="R187" i="1"/>
  <c r="F102" i="1"/>
  <c r="D102" i="1"/>
  <c r="H102" i="1" s="1"/>
  <c r="B103" i="1" s="1"/>
  <c r="K102" i="1"/>
  <c r="N102" i="1" s="1"/>
  <c r="P102" i="1" s="1"/>
  <c r="Q102" i="1" s="1"/>
  <c r="G102" i="1"/>
  <c r="R188" i="1" l="1"/>
  <c r="I189" i="1"/>
  <c r="E103" i="1"/>
  <c r="L103" i="1" s="1"/>
  <c r="C103" i="1"/>
  <c r="U103" i="1"/>
  <c r="T103" i="1"/>
  <c r="O189" i="1"/>
  <c r="S102" i="1"/>
  <c r="K103" i="1" l="1"/>
  <c r="N103" i="1" s="1"/>
  <c r="P103" i="1" s="1"/>
  <c r="Q103" i="1" s="1"/>
  <c r="D103" i="1"/>
  <c r="H103" i="1" s="1"/>
  <c r="B104" i="1" s="1"/>
  <c r="R189" i="1"/>
  <c r="I190" i="1"/>
  <c r="G103" i="1"/>
  <c r="O190" i="1"/>
  <c r="F103" i="1"/>
  <c r="I191" i="1" l="1"/>
  <c r="R190" i="1"/>
  <c r="E104" i="1"/>
  <c r="L104" i="1" s="1"/>
  <c r="C104" i="1"/>
  <c r="T104" i="1"/>
  <c r="U104" i="1"/>
  <c r="O191" i="1"/>
  <c r="S103" i="1"/>
  <c r="F104" i="1" l="1"/>
  <c r="D104" i="1"/>
  <c r="H104" i="1" s="1"/>
  <c r="B105" i="1" s="1"/>
  <c r="K104" i="1"/>
  <c r="N104" i="1" s="1"/>
  <c r="P104" i="1" s="1"/>
  <c r="Q104" i="1" s="1"/>
  <c r="O192" i="1"/>
  <c r="R191" i="1"/>
  <c r="I192" i="1"/>
  <c r="G104" i="1"/>
  <c r="I193" i="1" l="1"/>
  <c r="R192" i="1"/>
  <c r="S104" i="1"/>
  <c r="O193" i="1"/>
  <c r="E105" i="1"/>
  <c r="L105" i="1" s="1"/>
  <c r="C105" i="1"/>
  <c r="F105" i="1"/>
  <c r="T105" i="1"/>
  <c r="U105" i="1"/>
  <c r="O194" i="1" l="1"/>
  <c r="D105" i="1"/>
  <c r="H105" i="1" s="1"/>
  <c r="B106" i="1" s="1"/>
  <c r="K105" i="1"/>
  <c r="N105" i="1" s="1"/>
  <c r="P105" i="1" s="1"/>
  <c r="Q105" i="1" s="1"/>
  <c r="G105" i="1"/>
  <c r="I194" i="1"/>
  <c r="R193" i="1"/>
  <c r="S105" i="1" l="1"/>
  <c r="I195" i="1"/>
  <c r="R194" i="1"/>
  <c r="E106" i="1"/>
  <c r="L106" i="1" s="1"/>
  <c r="C106" i="1"/>
  <c r="U106" i="1"/>
  <c r="T106" i="1"/>
  <c r="O195" i="1"/>
  <c r="O196" i="1" l="1"/>
  <c r="F106" i="1"/>
  <c r="G106" i="1"/>
  <c r="I196" i="1"/>
  <c r="R195" i="1"/>
  <c r="D106" i="1"/>
  <c r="H106" i="1" s="1"/>
  <c r="B107" i="1" s="1"/>
  <c r="K106" i="1"/>
  <c r="N106" i="1" s="1"/>
  <c r="P106" i="1" s="1"/>
  <c r="Q106" i="1" s="1"/>
  <c r="R196" i="1" l="1"/>
  <c r="I197" i="1"/>
  <c r="O197" i="1"/>
  <c r="S106" i="1"/>
  <c r="E107" i="1"/>
  <c r="L107" i="1" s="1"/>
  <c r="C107" i="1"/>
  <c r="U107" i="1"/>
  <c r="T107" i="1"/>
  <c r="F107" i="1" l="1"/>
  <c r="D107" i="1"/>
  <c r="H107" i="1" s="1"/>
  <c r="B108" i="1" s="1"/>
  <c r="K107" i="1"/>
  <c r="N107" i="1" s="1"/>
  <c r="P107" i="1" s="1"/>
  <c r="Q107" i="1" s="1"/>
  <c r="R197" i="1"/>
  <c r="I198" i="1"/>
  <c r="O198" i="1"/>
  <c r="G107" i="1"/>
  <c r="O199" i="1" l="1"/>
  <c r="I199" i="1"/>
  <c r="R198" i="1"/>
  <c r="S107" i="1"/>
  <c r="E108" i="1"/>
  <c r="L108" i="1" s="1"/>
  <c r="C108" i="1"/>
  <c r="G108" i="1"/>
  <c r="U108" i="1"/>
  <c r="T108" i="1"/>
  <c r="R199" i="1" l="1"/>
  <c r="I200" i="1"/>
  <c r="D108" i="1"/>
  <c r="H108" i="1" s="1"/>
  <c r="B109" i="1" s="1"/>
  <c r="K108" i="1"/>
  <c r="N108" i="1" s="1"/>
  <c r="P108" i="1" s="1"/>
  <c r="Q108" i="1" s="1"/>
  <c r="F108" i="1"/>
  <c r="O200" i="1"/>
  <c r="S108" i="1" l="1"/>
  <c r="O201" i="1"/>
  <c r="E109" i="1"/>
  <c r="L109" i="1" s="1"/>
  <c r="F109" i="1"/>
  <c r="C109" i="1"/>
  <c r="U109" i="1"/>
  <c r="T109" i="1"/>
  <c r="I201" i="1"/>
  <c r="R200" i="1"/>
  <c r="I202" i="1" l="1"/>
  <c r="R201" i="1"/>
  <c r="O202" i="1"/>
  <c r="G109" i="1"/>
  <c r="D109" i="1"/>
  <c r="H109" i="1" s="1"/>
  <c r="B110" i="1" s="1"/>
  <c r="K109" i="1"/>
  <c r="N109" i="1" s="1"/>
  <c r="P109" i="1" s="1"/>
  <c r="Q109" i="1" s="1"/>
  <c r="E110" i="1" l="1"/>
  <c r="L110" i="1" s="1"/>
  <c r="C110" i="1"/>
  <c r="G110" i="1"/>
  <c r="U110" i="1"/>
  <c r="T110" i="1"/>
  <c r="O203" i="1"/>
  <c r="S109" i="1"/>
  <c r="I203" i="1"/>
  <c r="R202" i="1"/>
  <c r="D110" i="1" l="1"/>
  <c r="H110" i="1" s="1"/>
  <c r="B111" i="1" s="1"/>
  <c r="K110" i="1"/>
  <c r="N110" i="1" s="1"/>
  <c r="P110" i="1" s="1"/>
  <c r="Q110" i="1" s="1"/>
  <c r="I204" i="1"/>
  <c r="R203" i="1"/>
  <c r="O204" i="1"/>
  <c r="F110" i="1"/>
  <c r="S110" i="1" l="1"/>
  <c r="O205" i="1"/>
  <c r="R204" i="1"/>
  <c r="I205" i="1"/>
  <c r="E111" i="1"/>
  <c r="L111" i="1" s="1"/>
  <c r="C111" i="1"/>
  <c r="F111" i="1"/>
  <c r="U111" i="1"/>
  <c r="T111" i="1"/>
  <c r="I206" i="1" l="1"/>
  <c r="R205" i="1"/>
  <c r="D111" i="1"/>
  <c r="H111" i="1" s="1"/>
  <c r="B112" i="1" s="1"/>
  <c r="K111" i="1"/>
  <c r="N111" i="1" s="1"/>
  <c r="P111" i="1" s="1"/>
  <c r="Q111" i="1" s="1"/>
  <c r="G111" i="1"/>
  <c r="O206" i="1"/>
  <c r="S111" i="1" l="1"/>
  <c r="I207" i="1"/>
  <c r="R206" i="1"/>
  <c r="E112" i="1"/>
  <c r="L112" i="1" s="1"/>
  <c r="C112" i="1"/>
  <c r="U112" i="1"/>
  <c r="T112" i="1"/>
  <c r="O207" i="1"/>
  <c r="F112" i="1" l="1"/>
  <c r="O208" i="1"/>
  <c r="G112" i="1"/>
  <c r="R207" i="1"/>
  <c r="I208" i="1"/>
  <c r="D112" i="1"/>
  <c r="H112" i="1" s="1"/>
  <c r="B113" i="1" s="1"/>
  <c r="K112" i="1"/>
  <c r="N112" i="1" s="1"/>
  <c r="P112" i="1" s="1"/>
  <c r="Q112" i="1" s="1"/>
  <c r="I209" i="1" l="1"/>
  <c r="R208" i="1"/>
  <c r="O209" i="1"/>
  <c r="S112" i="1"/>
  <c r="E113" i="1"/>
  <c r="L113" i="1" s="1"/>
  <c r="C113" i="1"/>
  <c r="T113" i="1"/>
  <c r="U113" i="1"/>
  <c r="O210" i="1" l="1"/>
  <c r="G113" i="1"/>
  <c r="D113" i="1"/>
  <c r="H113" i="1" s="1"/>
  <c r="B114" i="1" s="1"/>
  <c r="K113" i="1"/>
  <c r="N113" i="1" s="1"/>
  <c r="P113" i="1" s="1"/>
  <c r="Q113" i="1" s="1"/>
  <c r="F113" i="1"/>
  <c r="I210" i="1"/>
  <c r="R209" i="1"/>
  <c r="I211" i="1" l="1"/>
  <c r="R210" i="1"/>
  <c r="S113" i="1"/>
  <c r="E114" i="1"/>
  <c r="L114" i="1" s="1"/>
  <c r="C114" i="1"/>
  <c r="T114" i="1"/>
  <c r="U114" i="1"/>
  <c r="O211" i="1"/>
  <c r="O212" i="1" l="1"/>
  <c r="I212" i="1"/>
  <c r="R211" i="1"/>
  <c r="F114" i="1"/>
  <c r="G114" i="1"/>
  <c r="D114" i="1"/>
  <c r="H114" i="1" s="1"/>
  <c r="B115" i="1" s="1"/>
  <c r="K114" i="1"/>
  <c r="N114" i="1" s="1"/>
  <c r="P114" i="1" s="1"/>
  <c r="Q114" i="1" s="1"/>
  <c r="O213" i="1" l="1"/>
  <c r="E115" i="1"/>
  <c r="L115" i="1" s="1"/>
  <c r="C115" i="1"/>
  <c r="U115" i="1"/>
  <c r="T115" i="1"/>
  <c r="I213" i="1"/>
  <c r="R212" i="1"/>
  <c r="S114" i="1"/>
  <c r="I214" i="1" l="1"/>
  <c r="R213" i="1"/>
  <c r="D115" i="1"/>
  <c r="H115" i="1" s="1"/>
  <c r="B116" i="1" s="1"/>
  <c r="K115" i="1"/>
  <c r="N115" i="1" s="1"/>
  <c r="P115" i="1" s="1"/>
  <c r="Q115" i="1" s="1"/>
  <c r="F115" i="1"/>
  <c r="G115" i="1"/>
  <c r="O214" i="1"/>
  <c r="E116" i="1" l="1"/>
  <c r="L116" i="1" s="1"/>
  <c r="C116" i="1"/>
  <c r="G116" i="1"/>
  <c r="U116" i="1"/>
  <c r="T116" i="1"/>
  <c r="O215" i="1"/>
  <c r="S115" i="1"/>
  <c r="I215" i="1"/>
  <c r="R214" i="1"/>
  <c r="O216" i="1" l="1"/>
  <c r="D116" i="1"/>
  <c r="H116" i="1" s="1"/>
  <c r="B117" i="1" s="1"/>
  <c r="K116" i="1"/>
  <c r="N116" i="1" s="1"/>
  <c r="P116" i="1" s="1"/>
  <c r="Q116" i="1" s="1"/>
  <c r="R215" i="1"/>
  <c r="I216" i="1"/>
  <c r="F116" i="1"/>
  <c r="I217" i="1" l="1"/>
  <c r="R216" i="1"/>
  <c r="S116" i="1"/>
  <c r="E117" i="1"/>
  <c r="L117" i="1" s="1"/>
  <c r="C117" i="1"/>
  <c r="U117" i="1"/>
  <c r="T117" i="1"/>
  <c r="O217" i="1"/>
  <c r="G117" i="1" l="1"/>
  <c r="F117" i="1"/>
  <c r="O218" i="1"/>
  <c r="D117" i="1"/>
  <c r="H117" i="1" s="1"/>
  <c r="B118" i="1" s="1"/>
  <c r="K117" i="1"/>
  <c r="N117" i="1" s="1"/>
  <c r="P117" i="1" s="1"/>
  <c r="Q117" i="1" s="1"/>
  <c r="I218" i="1"/>
  <c r="R217" i="1"/>
  <c r="R218" i="1" l="1"/>
  <c r="I219" i="1"/>
  <c r="S117" i="1"/>
  <c r="E118" i="1"/>
  <c r="L118" i="1" s="1"/>
  <c r="C118" i="1"/>
  <c r="U118" i="1"/>
  <c r="T118" i="1"/>
  <c r="O219" i="1"/>
  <c r="O220" i="1" l="1"/>
  <c r="F118" i="1"/>
  <c r="I220" i="1"/>
  <c r="R219" i="1"/>
  <c r="G118" i="1"/>
  <c r="D118" i="1"/>
  <c r="H118" i="1" s="1"/>
  <c r="B119" i="1" s="1"/>
  <c r="K118" i="1"/>
  <c r="N118" i="1" s="1"/>
  <c r="P118" i="1" s="1"/>
  <c r="Q118" i="1" s="1"/>
  <c r="S118" i="1" l="1"/>
  <c r="I221" i="1"/>
  <c r="R220" i="1"/>
  <c r="E119" i="1"/>
  <c r="L119" i="1" s="1"/>
  <c r="C119" i="1"/>
  <c r="U119" i="1"/>
  <c r="T119" i="1"/>
  <c r="O221" i="1"/>
  <c r="G119" i="1" l="1"/>
  <c r="O222" i="1"/>
  <c r="D119" i="1"/>
  <c r="H119" i="1" s="1"/>
  <c r="B120" i="1" s="1"/>
  <c r="K119" i="1"/>
  <c r="N119" i="1" s="1"/>
  <c r="P119" i="1" s="1"/>
  <c r="Q119" i="1" s="1"/>
  <c r="I222" i="1"/>
  <c r="R221" i="1"/>
  <c r="F119" i="1"/>
  <c r="I223" i="1" l="1"/>
  <c r="R222" i="1"/>
  <c r="S119" i="1"/>
  <c r="O223" i="1"/>
  <c r="E120" i="1"/>
  <c r="L120" i="1" s="1"/>
  <c r="C120" i="1"/>
  <c r="G120" i="1"/>
  <c r="T120" i="1"/>
  <c r="U120" i="1"/>
  <c r="D120" i="1" l="1"/>
  <c r="H120" i="1" s="1"/>
  <c r="B121" i="1" s="1"/>
  <c r="K120" i="1"/>
  <c r="N120" i="1" s="1"/>
  <c r="P120" i="1" s="1"/>
  <c r="Q120" i="1" s="1"/>
  <c r="O224" i="1"/>
  <c r="R223" i="1"/>
  <c r="I224" i="1"/>
  <c r="F120" i="1"/>
  <c r="I225" i="1" l="1"/>
  <c r="R224" i="1"/>
  <c r="O225" i="1"/>
  <c r="S120" i="1"/>
  <c r="E121" i="1"/>
  <c r="L121" i="1" s="1"/>
  <c r="C121" i="1"/>
  <c r="U121" i="1"/>
  <c r="T121" i="1"/>
  <c r="F121" i="1" l="1"/>
  <c r="D121" i="1"/>
  <c r="H121" i="1" s="1"/>
  <c r="B122" i="1" s="1"/>
  <c r="K121" i="1"/>
  <c r="N121" i="1" s="1"/>
  <c r="P121" i="1" s="1"/>
  <c r="Q121" i="1" s="1"/>
  <c r="G121" i="1"/>
  <c r="O226" i="1"/>
  <c r="I226" i="1"/>
  <c r="R225" i="1"/>
  <c r="R226" i="1" l="1"/>
  <c r="I227" i="1"/>
  <c r="S121" i="1"/>
  <c r="E122" i="1"/>
  <c r="L122" i="1" s="1"/>
  <c r="C122" i="1"/>
  <c r="U122" i="1"/>
  <c r="T122" i="1"/>
  <c r="O227" i="1"/>
  <c r="I228" i="1" l="1"/>
  <c r="R227" i="1"/>
  <c r="G122" i="1"/>
  <c r="O228" i="1"/>
  <c r="F122" i="1"/>
  <c r="D122" i="1"/>
  <c r="H122" i="1" s="1"/>
  <c r="B123" i="1" s="1"/>
  <c r="K122" i="1"/>
  <c r="N122" i="1" s="1"/>
  <c r="P122" i="1" s="1"/>
  <c r="Q122" i="1" s="1"/>
  <c r="O229" i="1" l="1"/>
  <c r="R228" i="1"/>
  <c r="I229" i="1"/>
  <c r="S122" i="1"/>
  <c r="E123" i="1"/>
  <c r="L123" i="1" s="1"/>
  <c r="C123" i="1"/>
  <c r="U123" i="1"/>
  <c r="T123" i="1"/>
  <c r="R229" i="1" l="1"/>
  <c r="I230" i="1"/>
  <c r="F123" i="1"/>
  <c r="G123" i="1"/>
  <c r="D123" i="1"/>
  <c r="H123" i="1" s="1"/>
  <c r="B124" i="1" s="1"/>
  <c r="K123" i="1"/>
  <c r="N123" i="1" s="1"/>
  <c r="P123" i="1" s="1"/>
  <c r="Q123" i="1" s="1"/>
  <c r="O230" i="1"/>
  <c r="E124" i="1" l="1"/>
  <c r="L124" i="1" s="1"/>
  <c r="C124" i="1"/>
  <c r="G124" i="1"/>
  <c r="U124" i="1"/>
  <c r="T124" i="1"/>
  <c r="I231" i="1"/>
  <c r="R230" i="1"/>
  <c r="S123" i="1"/>
  <c r="O231" i="1"/>
  <c r="F124" i="1" l="1"/>
  <c r="O232" i="1"/>
  <c r="D124" i="1"/>
  <c r="H124" i="1" s="1"/>
  <c r="B125" i="1" s="1"/>
  <c r="K124" i="1"/>
  <c r="N124" i="1" s="1"/>
  <c r="P124" i="1" s="1"/>
  <c r="Q124" i="1" s="1"/>
  <c r="R231" i="1"/>
  <c r="I232" i="1"/>
  <c r="I233" i="1" l="1"/>
  <c r="R232" i="1"/>
  <c r="S124" i="1"/>
  <c r="E125" i="1"/>
  <c r="L125" i="1" s="1"/>
  <c r="C125" i="1"/>
  <c r="T125" i="1"/>
  <c r="U125" i="1"/>
  <c r="O233" i="1"/>
  <c r="G125" i="1" l="1"/>
  <c r="O234" i="1"/>
  <c r="D125" i="1"/>
  <c r="H125" i="1" s="1"/>
  <c r="B126" i="1" s="1"/>
  <c r="K125" i="1"/>
  <c r="N125" i="1" s="1"/>
  <c r="P125" i="1" s="1"/>
  <c r="Q125" i="1" s="1"/>
  <c r="I234" i="1"/>
  <c r="R233" i="1"/>
  <c r="F125" i="1"/>
  <c r="E126" i="1" l="1"/>
  <c r="L126" i="1" s="1"/>
  <c r="C126" i="1"/>
  <c r="G126" i="1"/>
  <c r="U126" i="1"/>
  <c r="T126" i="1"/>
  <c r="I235" i="1"/>
  <c r="R234" i="1"/>
  <c r="S125" i="1"/>
  <c r="O235" i="1"/>
  <c r="I236" i="1" l="1"/>
  <c r="R235" i="1"/>
  <c r="O236" i="1"/>
  <c r="D126" i="1"/>
  <c r="H126" i="1" s="1"/>
  <c r="B127" i="1" s="1"/>
  <c r="K126" i="1"/>
  <c r="N126" i="1" s="1"/>
  <c r="P126" i="1" s="1"/>
  <c r="Q126" i="1" s="1"/>
  <c r="F126" i="1"/>
  <c r="S126" i="1" l="1"/>
  <c r="E127" i="1"/>
  <c r="L127" i="1" s="1"/>
  <c r="C127" i="1"/>
  <c r="U127" i="1"/>
  <c r="T127" i="1"/>
  <c r="O237" i="1"/>
  <c r="R236" i="1"/>
  <c r="I237" i="1"/>
  <c r="D127" i="1" l="1"/>
  <c r="H127" i="1" s="1"/>
  <c r="B128" i="1" s="1"/>
  <c r="K127" i="1"/>
  <c r="N127" i="1" s="1"/>
  <c r="P127" i="1" s="1"/>
  <c r="Q127" i="1" s="1"/>
  <c r="R237" i="1"/>
  <c r="I238" i="1"/>
  <c r="F127" i="1"/>
  <c r="G127" i="1"/>
  <c r="O238" i="1"/>
  <c r="I239" i="1" l="1"/>
  <c r="R238" i="1"/>
  <c r="S127" i="1"/>
  <c r="O239" i="1"/>
  <c r="E128" i="1"/>
  <c r="L128" i="1" s="1"/>
  <c r="C128" i="1"/>
  <c r="G128" i="1"/>
  <c r="U128" i="1"/>
  <c r="T128" i="1"/>
  <c r="O240" i="1" l="1"/>
  <c r="D128" i="1"/>
  <c r="H128" i="1" s="1"/>
  <c r="B129" i="1" s="1"/>
  <c r="K128" i="1"/>
  <c r="N128" i="1" s="1"/>
  <c r="P128" i="1" s="1"/>
  <c r="Q128" i="1" s="1"/>
  <c r="R239" i="1"/>
  <c r="I240" i="1"/>
  <c r="F128" i="1"/>
  <c r="I241" i="1" l="1"/>
  <c r="R240" i="1"/>
  <c r="E129" i="1"/>
  <c r="L129" i="1" s="1"/>
  <c r="C129" i="1"/>
  <c r="T129" i="1"/>
  <c r="U129" i="1"/>
  <c r="S128" i="1"/>
  <c r="O241" i="1"/>
  <c r="O242" i="1" l="1"/>
  <c r="G129" i="1"/>
  <c r="F129" i="1"/>
  <c r="I242" i="1"/>
  <c r="R241" i="1"/>
  <c r="D129" i="1"/>
  <c r="H129" i="1" s="1"/>
  <c r="B130" i="1" s="1"/>
  <c r="K129" i="1"/>
  <c r="N129" i="1" s="1"/>
  <c r="P129" i="1" s="1"/>
  <c r="Q129" i="1" s="1"/>
  <c r="S129" i="1" l="1"/>
  <c r="I243" i="1"/>
  <c r="R242" i="1"/>
  <c r="E130" i="1"/>
  <c r="L130" i="1" s="1"/>
  <c r="C130" i="1"/>
  <c r="U130" i="1"/>
  <c r="T130" i="1"/>
  <c r="O243" i="1"/>
  <c r="O244" i="1" l="1"/>
  <c r="F130" i="1"/>
  <c r="I244" i="1"/>
  <c r="R243" i="1"/>
  <c r="G130" i="1"/>
  <c r="D130" i="1"/>
  <c r="H130" i="1" s="1"/>
  <c r="B131" i="1" s="1"/>
  <c r="K130" i="1"/>
  <c r="N130" i="1" s="1"/>
  <c r="P130" i="1" s="1"/>
  <c r="Q130" i="1" s="1"/>
  <c r="S130" i="1" l="1"/>
  <c r="R244" i="1"/>
  <c r="I245" i="1"/>
  <c r="E131" i="1"/>
  <c r="L131" i="1" s="1"/>
  <c r="C131" i="1"/>
  <c r="U131" i="1"/>
  <c r="T131" i="1"/>
  <c r="O245" i="1"/>
  <c r="G131" i="1" l="1"/>
  <c r="O246" i="1"/>
  <c r="I246" i="1"/>
  <c r="R245" i="1"/>
  <c r="D131" i="1"/>
  <c r="H131" i="1" s="1"/>
  <c r="B132" i="1" s="1"/>
  <c r="K131" i="1"/>
  <c r="N131" i="1" s="1"/>
  <c r="P131" i="1" s="1"/>
  <c r="Q131" i="1" s="1"/>
  <c r="F131" i="1"/>
  <c r="E132" i="1" l="1"/>
  <c r="L132" i="1" s="1"/>
  <c r="C132" i="1"/>
  <c r="G132" i="1"/>
  <c r="U132" i="1"/>
  <c r="T132" i="1"/>
  <c r="S131" i="1"/>
  <c r="O247" i="1"/>
  <c r="I247" i="1"/>
  <c r="R246" i="1"/>
  <c r="D132" i="1" l="1"/>
  <c r="H132" i="1" s="1"/>
  <c r="B133" i="1" s="1"/>
  <c r="K132" i="1"/>
  <c r="N132" i="1" s="1"/>
  <c r="P132" i="1" s="1"/>
  <c r="Q132" i="1" s="1"/>
  <c r="R247" i="1"/>
  <c r="I248" i="1"/>
  <c r="O248" i="1"/>
  <c r="F132" i="1"/>
  <c r="O249" i="1" l="1"/>
  <c r="S132" i="1"/>
  <c r="I249" i="1"/>
  <c r="R248" i="1"/>
  <c r="E133" i="1"/>
  <c r="L133" i="1" s="1"/>
  <c r="C133" i="1"/>
  <c r="U133" i="1"/>
  <c r="T133" i="1"/>
  <c r="I250" i="1" l="1"/>
  <c r="R249" i="1"/>
  <c r="F133" i="1"/>
  <c r="G133" i="1"/>
  <c r="D133" i="1"/>
  <c r="H133" i="1" s="1"/>
  <c r="B134" i="1" s="1"/>
  <c r="K133" i="1"/>
  <c r="N133" i="1" s="1"/>
  <c r="P133" i="1" s="1"/>
  <c r="Q133" i="1" s="1"/>
  <c r="O250" i="1"/>
  <c r="S133" i="1" l="1"/>
  <c r="E134" i="1"/>
  <c r="L134" i="1" s="1"/>
  <c r="C134" i="1"/>
  <c r="G134" i="1"/>
  <c r="U134" i="1"/>
  <c r="T134" i="1"/>
  <c r="O251" i="1"/>
  <c r="I251" i="1"/>
  <c r="R250" i="1"/>
  <c r="D134" i="1" l="1"/>
  <c r="H134" i="1" s="1"/>
  <c r="B135" i="1" s="1"/>
  <c r="K134" i="1"/>
  <c r="N134" i="1" s="1"/>
  <c r="P134" i="1" s="1"/>
  <c r="Q134" i="1" s="1"/>
  <c r="F134" i="1"/>
  <c r="I252" i="1"/>
  <c r="R251" i="1"/>
  <c r="O252" i="1"/>
  <c r="S134" i="1" l="1"/>
  <c r="O253" i="1"/>
  <c r="R252" i="1"/>
  <c r="I253" i="1"/>
  <c r="E135" i="1"/>
  <c r="L135" i="1" s="1"/>
  <c r="C135" i="1"/>
  <c r="T135" i="1"/>
  <c r="U135" i="1"/>
  <c r="I254" i="1" l="1"/>
  <c r="R253" i="1"/>
  <c r="F135" i="1"/>
  <c r="G135" i="1"/>
  <c r="D135" i="1"/>
  <c r="H135" i="1" s="1"/>
  <c r="B136" i="1" s="1"/>
  <c r="K135" i="1"/>
  <c r="N135" i="1" s="1"/>
  <c r="P135" i="1" s="1"/>
  <c r="Q135" i="1" s="1"/>
  <c r="O254" i="1"/>
  <c r="E136" i="1" l="1"/>
  <c r="L136" i="1" s="1"/>
  <c r="C136" i="1"/>
  <c r="G136" i="1"/>
  <c r="T136" i="1"/>
  <c r="U136" i="1"/>
  <c r="O255" i="1"/>
  <c r="S135" i="1"/>
  <c r="I255" i="1"/>
  <c r="R254" i="1"/>
  <c r="D136" i="1" l="1"/>
  <c r="H136" i="1" s="1"/>
  <c r="B137" i="1" s="1"/>
  <c r="K136" i="1"/>
  <c r="N136" i="1" s="1"/>
  <c r="P136" i="1" s="1"/>
  <c r="Q136" i="1" s="1"/>
  <c r="O256" i="1"/>
  <c r="R255" i="1"/>
  <c r="I256" i="1"/>
  <c r="F136" i="1"/>
  <c r="S136" i="1" l="1"/>
  <c r="I257" i="1"/>
  <c r="R256" i="1"/>
  <c r="O257" i="1"/>
  <c r="E137" i="1"/>
  <c r="L137" i="1" s="1"/>
  <c r="C137" i="1"/>
  <c r="U137" i="1"/>
  <c r="T137" i="1"/>
  <c r="O258" i="1" l="1"/>
  <c r="F137" i="1"/>
  <c r="D137" i="1"/>
  <c r="H137" i="1" s="1"/>
  <c r="B138" i="1" s="1"/>
  <c r="K137" i="1"/>
  <c r="N137" i="1" s="1"/>
  <c r="P137" i="1" s="1"/>
  <c r="Q137" i="1" s="1"/>
  <c r="I258" i="1"/>
  <c r="R257" i="1"/>
  <c r="G137" i="1"/>
  <c r="I259" i="1" l="1"/>
  <c r="R258" i="1"/>
  <c r="S137" i="1"/>
  <c r="E138" i="1"/>
  <c r="L138" i="1" s="1"/>
  <c r="C138" i="1"/>
  <c r="T138" i="1"/>
  <c r="U138" i="1"/>
  <c r="O259" i="1"/>
  <c r="O260" i="1" l="1"/>
  <c r="F138" i="1"/>
  <c r="G138" i="1"/>
  <c r="I260" i="1"/>
  <c r="R259" i="1"/>
  <c r="D138" i="1"/>
  <c r="H138" i="1" s="1"/>
  <c r="B139" i="1" s="1"/>
  <c r="K138" i="1"/>
  <c r="N138" i="1" s="1"/>
  <c r="P138" i="1" s="1"/>
  <c r="Q138" i="1" s="1"/>
  <c r="R260" i="1" l="1"/>
  <c r="I261" i="1"/>
  <c r="S138" i="1"/>
  <c r="E139" i="1"/>
  <c r="L139" i="1" s="1"/>
  <c r="C139" i="1"/>
  <c r="U139" i="1"/>
  <c r="T139" i="1"/>
  <c r="O261" i="1"/>
  <c r="F139" i="1" l="1"/>
  <c r="O262" i="1"/>
  <c r="D139" i="1"/>
  <c r="H139" i="1" s="1"/>
  <c r="B140" i="1" s="1"/>
  <c r="K139" i="1"/>
  <c r="N139" i="1" s="1"/>
  <c r="P139" i="1" s="1"/>
  <c r="Q139" i="1" s="1"/>
  <c r="I262" i="1"/>
  <c r="R261" i="1"/>
  <c r="G139" i="1"/>
  <c r="S139" i="1" l="1"/>
  <c r="I263" i="1"/>
  <c r="R262" i="1"/>
  <c r="E140" i="1"/>
  <c r="L140" i="1" s="1"/>
  <c r="C140" i="1"/>
  <c r="T140" i="1"/>
  <c r="U140" i="1"/>
  <c r="O263" i="1"/>
  <c r="G140" i="1" l="1"/>
  <c r="I264" i="1"/>
  <c r="R263" i="1"/>
  <c r="O264" i="1"/>
  <c r="D140" i="1"/>
  <c r="H140" i="1" s="1"/>
  <c r="B141" i="1" s="1"/>
  <c r="K140" i="1"/>
  <c r="N140" i="1" s="1"/>
  <c r="P140" i="1" s="1"/>
  <c r="Q140" i="1" s="1"/>
  <c r="F140" i="1"/>
  <c r="S140" i="1" l="1"/>
  <c r="O265" i="1"/>
  <c r="I265" i="1"/>
  <c r="R264" i="1"/>
  <c r="E141" i="1"/>
  <c r="L141" i="1" s="1"/>
  <c r="C141" i="1"/>
  <c r="U141" i="1"/>
  <c r="T141" i="1"/>
  <c r="G141" i="1" l="1"/>
  <c r="K141" i="1"/>
  <c r="N141" i="1" s="1"/>
  <c r="P141" i="1" s="1"/>
  <c r="Q141" i="1" s="1"/>
  <c r="D141" i="1"/>
  <c r="H141" i="1" s="1"/>
  <c r="B142" i="1" s="1"/>
  <c r="O266" i="1"/>
  <c r="F141" i="1"/>
  <c r="R265" i="1"/>
  <c r="I266" i="1"/>
  <c r="O267" i="1" l="1"/>
  <c r="E142" i="1"/>
  <c r="L142" i="1" s="1"/>
  <c r="C142" i="1"/>
  <c r="G142" i="1"/>
  <c r="F142" i="1"/>
  <c r="U142" i="1"/>
  <c r="T142" i="1"/>
  <c r="S141" i="1"/>
  <c r="R266" i="1"/>
  <c r="I267" i="1"/>
  <c r="I268" i="1" l="1"/>
  <c r="R267" i="1"/>
  <c r="D142" i="1"/>
  <c r="H142" i="1" s="1"/>
  <c r="B143" i="1" s="1"/>
  <c r="K142" i="1"/>
  <c r="N142" i="1" s="1"/>
  <c r="P142" i="1" s="1"/>
  <c r="Q142" i="1" s="1"/>
  <c r="O268" i="1"/>
  <c r="O269" i="1" l="1"/>
  <c r="S142" i="1"/>
  <c r="E143" i="1"/>
  <c r="L143" i="1" s="1"/>
  <c r="C143" i="1"/>
  <c r="T143" i="1"/>
  <c r="U143" i="1"/>
  <c r="R268" i="1"/>
  <c r="I269" i="1"/>
  <c r="G143" i="1" l="1"/>
  <c r="F143" i="1"/>
  <c r="I270" i="1"/>
  <c r="R269" i="1"/>
  <c r="D143" i="1"/>
  <c r="H143" i="1" s="1"/>
  <c r="B144" i="1" s="1"/>
  <c r="K143" i="1"/>
  <c r="N143" i="1" s="1"/>
  <c r="P143" i="1" s="1"/>
  <c r="Q143" i="1" s="1"/>
  <c r="O270" i="1"/>
  <c r="E144" i="1" l="1"/>
  <c r="L144" i="1" s="1"/>
  <c r="G144" i="1"/>
  <c r="F144" i="1"/>
  <c r="C144" i="1"/>
  <c r="U144" i="1"/>
  <c r="T144" i="1"/>
  <c r="S143" i="1"/>
  <c r="I271" i="1"/>
  <c r="R270" i="1"/>
  <c r="O271" i="1"/>
  <c r="D144" i="1" l="1"/>
  <c r="H144" i="1" s="1"/>
  <c r="B145" i="1" s="1"/>
  <c r="K144" i="1"/>
  <c r="N144" i="1" s="1"/>
  <c r="P144" i="1" s="1"/>
  <c r="Q144" i="1" s="1"/>
  <c r="R271" i="1"/>
  <c r="I272" i="1"/>
  <c r="O272" i="1"/>
  <c r="I273" i="1" l="1"/>
  <c r="R272" i="1"/>
  <c r="S144" i="1"/>
  <c r="O273" i="1"/>
  <c r="E145" i="1"/>
  <c r="L145" i="1" s="1"/>
  <c r="C145" i="1"/>
  <c r="U145" i="1"/>
  <c r="T145" i="1"/>
  <c r="O274" i="1" l="1"/>
  <c r="D145" i="1"/>
  <c r="H145" i="1" s="1"/>
  <c r="B146" i="1" s="1"/>
  <c r="K145" i="1"/>
  <c r="N145" i="1" s="1"/>
  <c r="P145" i="1" s="1"/>
  <c r="Q145" i="1" s="1"/>
  <c r="R273" i="1"/>
  <c r="I274" i="1"/>
  <c r="G145" i="1"/>
  <c r="F145" i="1"/>
  <c r="R274" i="1" l="1"/>
  <c r="I275" i="1"/>
  <c r="E146" i="1"/>
  <c r="L146" i="1" s="1"/>
  <c r="C146" i="1"/>
  <c r="G146" i="1"/>
  <c r="T146" i="1"/>
  <c r="U146" i="1"/>
  <c r="S145" i="1"/>
  <c r="O275" i="1"/>
  <c r="D146" i="1" l="1"/>
  <c r="H146" i="1" s="1"/>
  <c r="B147" i="1" s="1"/>
  <c r="K146" i="1"/>
  <c r="N146" i="1" s="1"/>
  <c r="P146" i="1" s="1"/>
  <c r="Q146" i="1" s="1"/>
  <c r="O276" i="1"/>
  <c r="I276" i="1"/>
  <c r="R275" i="1"/>
  <c r="F146" i="1"/>
  <c r="O277" i="1" l="1"/>
  <c r="S146" i="1"/>
  <c r="R276" i="1"/>
  <c r="I277" i="1"/>
  <c r="E147" i="1"/>
  <c r="L147" i="1" s="1"/>
  <c r="C147" i="1"/>
  <c r="U147" i="1"/>
  <c r="T147" i="1"/>
  <c r="I278" i="1" l="1"/>
  <c r="R277" i="1"/>
  <c r="G147" i="1"/>
  <c r="D147" i="1"/>
  <c r="H147" i="1" s="1"/>
  <c r="B148" i="1" s="1"/>
  <c r="K147" i="1"/>
  <c r="N147" i="1" s="1"/>
  <c r="P147" i="1" s="1"/>
  <c r="Q147" i="1" s="1"/>
  <c r="F147" i="1"/>
  <c r="O278" i="1"/>
  <c r="E148" i="1" l="1"/>
  <c r="L148" i="1" s="1"/>
  <c r="C148" i="1"/>
  <c r="G148" i="1"/>
  <c r="F148" i="1"/>
  <c r="U148" i="1"/>
  <c r="T148" i="1"/>
  <c r="I279" i="1"/>
  <c r="R278" i="1"/>
  <c r="S147" i="1"/>
  <c r="O279" i="1"/>
  <c r="O280" i="1" l="1"/>
  <c r="D148" i="1"/>
  <c r="H148" i="1" s="1"/>
  <c r="B149" i="1" s="1"/>
  <c r="K148" i="1"/>
  <c r="N148" i="1" s="1"/>
  <c r="P148" i="1" s="1"/>
  <c r="Q148" i="1" s="1"/>
  <c r="I280" i="1"/>
  <c r="R279" i="1"/>
  <c r="S148" i="1" l="1"/>
  <c r="C149" i="1"/>
  <c r="E149" i="1"/>
  <c r="L149" i="1" s="1"/>
  <c r="T149" i="1"/>
  <c r="U149" i="1"/>
  <c r="O281" i="1"/>
  <c r="I281" i="1"/>
  <c r="R280" i="1"/>
  <c r="R281" i="1" l="1"/>
  <c r="I282" i="1"/>
  <c r="G149" i="1"/>
  <c r="D149" i="1"/>
  <c r="H149" i="1" s="1"/>
  <c r="B150" i="1" s="1"/>
  <c r="K149" i="1"/>
  <c r="N149" i="1" s="1"/>
  <c r="P149" i="1" s="1"/>
  <c r="Q149" i="1" s="1"/>
  <c r="F149" i="1"/>
  <c r="O282" i="1"/>
  <c r="S149" i="1" l="1"/>
  <c r="E150" i="1"/>
  <c r="L150" i="1" s="1"/>
  <c r="C150" i="1"/>
  <c r="G150" i="1"/>
  <c r="U150" i="1"/>
  <c r="T150" i="1"/>
  <c r="I283" i="1"/>
  <c r="R282" i="1"/>
  <c r="O283" i="1"/>
  <c r="F150" i="1" l="1"/>
  <c r="D150" i="1"/>
  <c r="H150" i="1" s="1"/>
  <c r="B151" i="1" s="1"/>
  <c r="K150" i="1"/>
  <c r="N150" i="1" s="1"/>
  <c r="P150" i="1" s="1"/>
  <c r="Q150" i="1" s="1"/>
  <c r="O284" i="1"/>
  <c r="I284" i="1"/>
  <c r="R283" i="1"/>
  <c r="R284" i="1" l="1"/>
  <c r="I285" i="1"/>
  <c r="O285" i="1"/>
  <c r="S150" i="1"/>
  <c r="E151" i="1"/>
  <c r="L151" i="1" s="1"/>
  <c r="C151" i="1"/>
  <c r="U151" i="1"/>
  <c r="T151" i="1"/>
  <c r="D151" i="1" l="1"/>
  <c r="H151" i="1" s="1"/>
  <c r="B152" i="1" s="1"/>
  <c r="K151" i="1"/>
  <c r="N151" i="1" s="1"/>
  <c r="P151" i="1" s="1"/>
  <c r="Q151" i="1" s="1"/>
  <c r="F151" i="1"/>
  <c r="G151" i="1"/>
  <c r="O286" i="1"/>
  <c r="I286" i="1"/>
  <c r="R285" i="1"/>
  <c r="O287" i="1" l="1"/>
  <c r="S151" i="1"/>
  <c r="I287" i="1"/>
  <c r="R286" i="1"/>
  <c r="E152" i="1"/>
  <c r="L152" i="1" s="1"/>
  <c r="C152" i="1"/>
  <c r="G152" i="1"/>
  <c r="F152" i="1"/>
  <c r="U152" i="1"/>
  <c r="T152" i="1"/>
  <c r="I288" i="1" l="1"/>
  <c r="R287" i="1"/>
  <c r="D152" i="1"/>
  <c r="H152" i="1" s="1"/>
  <c r="B153" i="1" s="1"/>
  <c r="K152" i="1"/>
  <c r="N152" i="1" s="1"/>
  <c r="P152" i="1" s="1"/>
  <c r="Q152" i="1" s="1"/>
  <c r="O288" i="1"/>
  <c r="S152" i="1" l="1"/>
  <c r="O289" i="1"/>
  <c r="E153" i="1"/>
  <c r="L153" i="1" s="1"/>
  <c r="C153" i="1"/>
  <c r="U153" i="1"/>
  <c r="T153" i="1"/>
  <c r="R288" i="1"/>
  <c r="I289" i="1"/>
  <c r="O290" i="1" l="1"/>
  <c r="R289" i="1"/>
  <c r="I290" i="1"/>
  <c r="G153" i="1"/>
  <c r="F153" i="1"/>
  <c r="D153" i="1"/>
  <c r="H153" i="1" s="1"/>
  <c r="B154" i="1" s="1"/>
  <c r="K153" i="1"/>
  <c r="N153" i="1" s="1"/>
  <c r="P153" i="1" s="1"/>
  <c r="Q153" i="1" s="1"/>
  <c r="I291" i="1" l="1"/>
  <c r="R290" i="1"/>
  <c r="S153" i="1"/>
  <c r="O291" i="1"/>
  <c r="E154" i="1"/>
  <c r="L154" i="1" s="1"/>
  <c r="C154" i="1"/>
  <c r="G154" i="1"/>
  <c r="F154" i="1"/>
  <c r="T154" i="1"/>
  <c r="U154" i="1"/>
  <c r="O292" i="1" l="1"/>
  <c r="R291" i="1"/>
  <c r="I292" i="1"/>
  <c r="D154" i="1"/>
  <c r="H154" i="1" s="1"/>
  <c r="B155" i="1" s="1"/>
  <c r="K154" i="1"/>
  <c r="N154" i="1" s="1"/>
  <c r="P154" i="1" s="1"/>
  <c r="Q154" i="1" s="1"/>
  <c r="E155" i="1" l="1"/>
  <c r="L155" i="1" s="1"/>
  <c r="C155" i="1"/>
  <c r="T155" i="1"/>
  <c r="U155" i="1"/>
  <c r="I293" i="1"/>
  <c r="R292" i="1"/>
  <c r="S154" i="1"/>
  <c r="O293" i="1"/>
  <c r="O294" i="1" l="1"/>
  <c r="D155" i="1"/>
  <c r="H155" i="1" s="1"/>
  <c r="B156" i="1" s="1"/>
  <c r="K155" i="1"/>
  <c r="N155" i="1" s="1"/>
  <c r="P155" i="1" s="1"/>
  <c r="Q155" i="1" s="1"/>
  <c r="G155" i="1"/>
  <c r="F155" i="1"/>
  <c r="I294" i="1"/>
  <c r="R293" i="1"/>
  <c r="R294" i="1" l="1"/>
  <c r="I295" i="1"/>
  <c r="E156" i="1"/>
  <c r="L156" i="1" s="1"/>
  <c r="C156" i="1"/>
  <c r="G156" i="1"/>
  <c r="U156" i="1"/>
  <c r="T156" i="1"/>
  <c r="S155" i="1"/>
  <c r="O295" i="1"/>
  <c r="O296" i="1" l="1"/>
  <c r="D156" i="1"/>
  <c r="H156" i="1" s="1"/>
  <c r="B157" i="1" s="1"/>
  <c r="K156" i="1"/>
  <c r="N156" i="1" s="1"/>
  <c r="P156" i="1" s="1"/>
  <c r="Q156" i="1" s="1"/>
  <c r="I296" i="1"/>
  <c r="R295" i="1"/>
  <c r="F156" i="1"/>
  <c r="R296" i="1" l="1"/>
  <c r="I297" i="1"/>
  <c r="E157" i="1"/>
  <c r="L157" i="1" s="1"/>
  <c r="C157" i="1"/>
  <c r="T157" i="1"/>
  <c r="U157" i="1"/>
  <c r="S156" i="1"/>
  <c r="O297" i="1"/>
  <c r="G157" i="1" l="1"/>
  <c r="O298" i="1"/>
  <c r="F157" i="1"/>
  <c r="R297" i="1"/>
  <c r="I298" i="1"/>
  <c r="D157" i="1"/>
  <c r="H157" i="1" s="1"/>
  <c r="B158" i="1" s="1"/>
  <c r="K157" i="1"/>
  <c r="N157" i="1" s="1"/>
  <c r="P157" i="1" s="1"/>
  <c r="Q157" i="1" s="1"/>
  <c r="I299" i="1" l="1"/>
  <c r="R298" i="1"/>
  <c r="O299" i="1"/>
  <c r="S157" i="1"/>
  <c r="E158" i="1"/>
  <c r="L158" i="1" s="1"/>
  <c r="C158" i="1"/>
  <c r="G158" i="1"/>
  <c r="F158" i="1"/>
  <c r="U158" i="1"/>
  <c r="T158" i="1"/>
  <c r="R299" i="1" l="1"/>
  <c r="I300" i="1"/>
  <c r="O300" i="1"/>
  <c r="D158" i="1"/>
  <c r="H158" i="1" s="1"/>
  <c r="B159" i="1" s="1"/>
  <c r="K158" i="1"/>
  <c r="N158" i="1" s="1"/>
  <c r="P158" i="1" s="1"/>
  <c r="Q158" i="1" s="1"/>
  <c r="O301" i="1" l="1"/>
  <c r="E159" i="1"/>
  <c r="L159" i="1" s="1"/>
  <c r="C159" i="1"/>
  <c r="U159" i="1"/>
  <c r="T159" i="1"/>
  <c r="S158" i="1"/>
  <c r="I301" i="1"/>
  <c r="R300" i="1"/>
  <c r="D159" i="1" l="1"/>
  <c r="H159" i="1" s="1"/>
  <c r="B160" i="1" s="1"/>
  <c r="K159" i="1"/>
  <c r="N159" i="1" s="1"/>
  <c r="P159" i="1" s="1"/>
  <c r="Q159" i="1" s="1"/>
  <c r="F159" i="1"/>
  <c r="G159" i="1"/>
  <c r="I302" i="1"/>
  <c r="R301" i="1"/>
  <c r="O302" i="1"/>
  <c r="I303" i="1" l="1"/>
  <c r="R302" i="1"/>
  <c r="S159" i="1"/>
  <c r="O303" i="1"/>
  <c r="E160" i="1"/>
  <c r="L160" i="1" s="1"/>
  <c r="C160" i="1"/>
  <c r="G160" i="1"/>
  <c r="F160" i="1"/>
  <c r="U160" i="1"/>
  <c r="T160" i="1"/>
  <c r="O304" i="1" l="1"/>
  <c r="D160" i="1"/>
  <c r="H160" i="1" s="1"/>
  <c r="B161" i="1" s="1"/>
  <c r="K160" i="1"/>
  <c r="N160" i="1" s="1"/>
  <c r="P160" i="1" s="1"/>
  <c r="Q160" i="1" s="1"/>
  <c r="I304" i="1"/>
  <c r="R303" i="1"/>
  <c r="R304" i="1" l="1"/>
  <c r="I305" i="1"/>
  <c r="E161" i="1"/>
  <c r="L161" i="1" s="1"/>
  <c r="C161" i="1"/>
  <c r="U161" i="1"/>
  <c r="T161" i="1"/>
  <c r="S160" i="1"/>
  <c r="O305" i="1"/>
  <c r="F161" i="1" l="1"/>
  <c r="O306" i="1"/>
  <c r="G161" i="1"/>
  <c r="I306" i="1"/>
  <c r="R305" i="1"/>
  <c r="D161" i="1"/>
  <c r="H161" i="1" s="1"/>
  <c r="B162" i="1" s="1"/>
  <c r="K161" i="1"/>
  <c r="N161" i="1" s="1"/>
  <c r="P161" i="1" s="1"/>
  <c r="Q161" i="1" s="1"/>
  <c r="I307" i="1" l="1"/>
  <c r="R306" i="1"/>
  <c r="S161" i="1"/>
  <c r="O307" i="1"/>
  <c r="E162" i="1"/>
  <c r="L162" i="1" s="1"/>
  <c r="C162" i="1"/>
  <c r="G162" i="1"/>
  <c r="F162" i="1"/>
  <c r="U162" i="1"/>
  <c r="T162" i="1"/>
  <c r="O308" i="1" l="1"/>
  <c r="R307" i="1"/>
  <c r="I308" i="1"/>
  <c r="D162" i="1"/>
  <c r="H162" i="1" s="1"/>
  <c r="B163" i="1" s="1"/>
  <c r="K162" i="1"/>
  <c r="N162" i="1" s="1"/>
  <c r="P162" i="1" s="1"/>
  <c r="Q162" i="1" s="1"/>
  <c r="S162" i="1" l="1"/>
  <c r="E163" i="1"/>
  <c r="L163" i="1" s="1"/>
  <c r="C163" i="1"/>
  <c r="U163" i="1"/>
  <c r="T163" i="1"/>
  <c r="I309" i="1"/>
  <c r="R308" i="1"/>
  <c r="O309" i="1"/>
  <c r="D163" i="1" l="1"/>
  <c r="H163" i="1" s="1"/>
  <c r="B164" i="1" s="1"/>
  <c r="K163" i="1"/>
  <c r="N163" i="1" s="1"/>
  <c r="P163" i="1" s="1"/>
  <c r="Q163" i="1" s="1"/>
  <c r="F163" i="1"/>
  <c r="O310" i="1"/>
  <c r="I310" i="1"/>
  <c r="R309" i="1"/>
  <c r="G163" i="1"/>
  <c r="I311" i="1" l="1"/>
  <c r="R310" i="1"/>
  <c r="S163" i="1"/>
  <c r="O311" i="1"/>
  <c r="E164" i="1"/>
  <c r="L164" i="1" s="1"/>
  <c r="C164" i="1"/>
  <c r="F164" i="1"/>
  <c r="U164" i="1"/>
  <c r="T164" i="1"/>
  <c r="O312" i="1" l="1"/>
  <c r="I312" i="1"/>
  <c r="R311" i="1"/>
  <c r="D164" i="1"/>
  <c r="H164" i="1" s="1"/>
  <c r="B165" i="1" s="1"/>
  <c r="K164" i="1"/>
  <c r="N164" i="1" s="1"/>
  <c r="P164" i="1" s="1"/>
  <c r="Q164" i="1" s="1"/>
  <c r="E165" i="1" l="1"/>
  <c r="L165" i="1" s="1"/>
  <c r="C165" i="1"/>
  <c r="U165" i="1"/>
  <c r="T165" i="1"/>
  <c r="S164" i="1"/>
  <c r="R312" i="1"/>
  <c r="I313" i="1"/>
  <c r="O313" i="1"/>
  <c r="O314" i="1" l="1"/>
  <c r="I314" i="1"/>
  <c r="R313" i="1"/>
  <c r="F165" i="1"/>
  <c r="K165" i="1"/>
  <c r="N165" i="1" s="1"/>
  <c r="P165" i="1" s="1"/>
  <c r="Q165" i="1" s="1"/>
  <c r="D165" i="1"/>
  <c r="H165" i="1" s="1"/>
  <c r="B166" i="1" s="1"/>
  <c r="S165" i="1" l="1"/>
  <c r="O315" i="1"/>
  <c r="I315" i="1"/>
  <c r="R314" i="1"/>
  <c r="E166" i="1"/>
  <c r="L166" i="1" s="1"/>
  <c r="C166" i="1"/>
  <c r="U166" i="1"/>
  <c r="T166" i="1"/>
  <c r="D166" i="1" l="1"/>
  <c r="H166" i="1" s="1"/>
  <c r="B167" i="1" s="1"/>
  <c r="K166" i="1"/>
  <c r="N166" i="1" s="1"/>
  <c r="P166" i="1" s="1"/>
  <c r="Q166" i="1" s="1"/>
  <c r="R315" i="1"/>
  <c r="I316" i="1"/>
  <c r="O316" i="1"/>
  <c r="F166" i="1"/>
  <c r="O317" i="1" l="1"/>
  <c r="S166" i="1"/>
  <c r="I317" i="1"/>
  <c r="R316" i="1"/>
  <c r="C167" i="1"/>
  <c r="E167" i="1"/>
  <c r="L167" i="1" s="1"/>
  <c r="U167" i="1"/>
  <c r="T167" i="1"/>
  <c r="I318" i="1" l="1"/>
  <c r="R317" i="1"/>
  <c r="F167" i="1"/>
  <c r="D167" i="1"/>
  <c r="H167" i="1" s="1"/>
  <c r="B168" i="1" s="1"/>
  <c r="K167" i="1"/>
  <c r="N167" i="1" s="1"/>
  <c r="P167" i="1" s="1"/>
  <c r="Q167" i="1" s="1"/>
  <c r="O318" i="1"/>
  <c r="S167" i="1" l="1"/>
  <c r="E168" i="1"/>
  <c r="L168" i="1" s="1"/>
  <c r="C168" i="1"/>
  <c r="T168" i="1"/>
  <c r="U168" i="1"/>
  <c r="I319" i="1"/>
  <c r="R318" i="1"/>
  <c r="O319" i="1"/>
  <c r="O320" i="1" l="1"/>
  <c r="F168" i="1"/>
  <c r="D168" i="1"/>
  <c r="H168" i="1" s="1"/>
  <c r="B169" i="1" s="1"/>
  <c r="K168" i="1"/>
  <c r="N168" i="1" s="1"/>
  <c r="P168" i="1" s="1"/>
  <c r="Q168" i="1" s="1"/>
  <c r="R319" i="1"/>
  <c r="I320" i="1"/>
  <c r="S168" i="1" l="1"/>
  <c r="I321" i="1"/>
  <c r="R320" i="1"/>
  <c r="E169" i="1"/>
  <c r="L169" i="1" s="1"/>
  <c r="C169" i="1"/>
  <c r="U169" i="1"/>
  <c r="T169" i="1"/>
  <c r="O321" i="1"/>
  <c r="F169" i="1" l="1"/>
  <c r="O322" i="1"/>
  <c r="I322" i="1"/>
  <c r="R321" i="1"/>
  <c r="D169" i="1"/>
  <c r="H169" i="1" s="1"/>
  <c r="B170" i="1" s="1"/>
  <c r="K169" i="1"/>
  <c r="N169" i="1" s="1"/>
  <c r="P169" i="1" s="1"/>
  <c r="Q169" i="1" s="1"/>
  <c r="C170" i="1" l="1"/>
  <c r="E170" i="1"/>
  <c r="L170" i="1" s="1"/>
  <c r="T170" i="1"/>
  <c r="U170" i="1"/>
  <c r="I323" i="1"/>
  <c r="R322" i="1"/>
  <c r="O323" i="1"/>
  <c r="S169" i="1"/>
  <c r="I324" i="1" l="1"/>
  <c r="R323" i="1"/>
  <c r="O324" i="1"/>
  <c r="F170" i="1"/>
  <c r="K170" i="1"/>
  <c r="N170" i="1" s="1"/>
  <c r="P170" i="1" s="1"/>
  <c r="Q170" i="1" s="1"/>
  <c r="D170" i="1"/>
  <c r="H170" i="1" s="1"/>
  <c r="B171" i="1" s="1"/>
  <c r="S170" i="1" l="1"/>
  <c r="R324" i="1"/>
  <c r="I325" i="1"/>
  <c r="O325" i="1"/>
  <c r="E171" i="1"/>
  <c r="L171" i="1" s="1"/>
  <c r="C171" i="1"/>
  <c r="U171" i="1"/>
  <c r="T171" i="1"/>
  <c r="R325" i="1" l="1"/>
  <c r="I326" i="1"/>
  <c r="O326" i="1"/>
  <c r="D171" i="1"/>
  <c r="H171" i="1" s="1"/>
  <c r="B172" i="1" s="1"/>
  <c r="K171" i="1"/>
  <c r="N171" i="1" s="1"/>
  <c r="P171" i="1" s="1"/>
  <c r="Q171" i="1" s="1"/>
  <c r="F171" i="1"/>
  <c r="O327" i="1" l="1"/>
  <c r="S171" i="1"/>
  <c r="E172" i="1"/>
  <c r="L172" i="1" s="1"/>
  <c r="C172" i="1"/>
  <c r="U172" i="1"/>
  <c r="T172" i="1"/>
  <c r="I327" i="1"/>
  <c r="R326" i="1"/>
  <c r="F172" i="1" l="1"/>
  <c r="D172" i="1"/>
  <c r="H172" i="1" s="1"/>
  <c r="B173" i="1" s="1"/>
  <c r="K172" i="1"/>
  <c r="N172" i="1" s="1"/>
  <c r="P172" i="1" s="1"/>
  <c r="Q172" i="1" s="1"/>
  <c r="R327" i="1"/>
  <c r="I328" i="1"/>
  <c r="O328" i="1"/>
  <c r="O329" i="1" l="1"/>
  <c r="S172" i="1"/>
  <c r="I329" i="1"/>
  <c r="R328" i="1"/>
  <c r="C173" i="1"/>
  <c r="E173" i="1"/>
  <c r="L173" i="1" s="1"/>
  <c r="U173" i="1"/>
  <c r="T173" i="1"/>
  <c r="I330" i="1" l="1"/>
  <c r="R329" i="1"/>
  <c r="F173" i="1"/>
  <c r="K173" i="1"/>
  <c r="N173" i="1" s="1"/>
  <c r="P173" i="1" s="1"/>
  <c r="Q173" i="1" s="1"/>
  <c r="D173" i="1"/>
  <c r="H173" i="1" s="1"/>
  <c r="B174" i="1" s="1"/>
  <c r="O330" i="1"/>
  <c r="E174" i="1" l="1"/>
  <c r="L174" i="1" s="1"/>
  <c r="C174" i="1"/>
  <c r="U174" i="1"/>
  <c r="T174" i="1"/>
  <c r="S173" i="1"/>
  <c r="O331" i="1"/>
  <c r="I331" i="1"/>
  <c r="R330" i="1"/>
  <c r="D174" i="1" l="1"/>
  <c r="H174" i="1" s="1"/>
  <c r="B175" i="1" s="1"/>
  <c r="K174" i="1"/>
  <c r="N174" i="1" s="1"/>
  <c r="P174" i="1" s="1"/>
  <c r="Q174" i="1" s="1"/>
  <c r="O332" i="1"/>
  <c r="I332" i="1"/>
  <c r="R331" i="1"/>
  <c r="F174" i="1"/>
  <c r="R332" i="1" l="1"/>
  <c r="I333" i="1"/>
  <c r="S174" i="1"/>
  <c r="O333" i="1"/>
  <c r="E175" i="1"/>
  <c r="L175" i="1" s="1"/>
  <c r="C175" i="1"/>
  <c r="T175" i="1"/>
  <c r="U175" i="1"/>
  <c r="O334" i="1" l="1"/>
  <c r="K175" i="1"/>
  <c r="N175" i="1" s="1"/>
  <c r="P175" i="1" s="1"/>
  <c r="Q175" i="1" s="1"/>
  <c r="D175" i="1"/>
  <c r="H175" i="1" s="1"/>
  <c r="B176" i="1" s="1"/>
  <c r="I334" i="1"/>
  <c r="R333" i="1"/>
  <c r="F175" i="1"/>
  <c r="S175" i="1" l="1"/>
  <c r="I335" i="1"/>
  <c r="R334" i="1"/>
  <c r="O335" i="1"/>
  <c r="E176" i="1"/>
  <c r="L176" i="1" s="1"/>
  <c r="C176" i="1"/>
  <c r="T176" i="1"/>
  <c r="U176" i="1"/>
  <c r="O336" i="1" l="1"/>
  <c r="K176" i="1"/>
  <c r="N176" i="1" s="1"/>
  <c r="P176" i="1" s="1"/>
  <c r="Q176" i="1" s="1"/>
  <c r="D176" i="1"/>
  <c r="H176" i="1" s="1"/>
  <c r="B177" i="1" s="1"/>
  <c r="R335" i="1"/>
  <c r="I336" i="1"/>
  <c r="F176" i="1"/>
  <c r="I337" i="1" l="1"/>
  <c r="R336" i="1"/>
  <c r="C177" i="1"/>
  <c r="E177" i="1"/>
  <c r="L177" i="1" s="1"/>
  <c r="U177" i="1"/>
  <c r="T177" i="1"/>
  <c r="S176" i="1"/>
  <c r="O337" i="1"/>
  <c r="O338" i="1" l="1"/>
  <c r="D177" i="1"/>
  <c r="H177" i="1" s="1"/>
  <c r="B178" i="1" s="1"/>
  <c r="K177" i="1"/>
  <c r="N177" i="1" s="1"/>
  <c r="P177" i="1" s="1"/>
  <c r="Q177" i="1" s="1"/>
  <c r="I338" i="1"/>
  <c r="R337" i="1"/>
  <c r="F177" i="1"/>
  <c r="S177" i="1" l="1"/>
  <c r="E178" i="1"/>
  <c r="L178" i="1" s="1"/>
  <c r="C178" i="1"/>
  <c r="U178" i="1"/>
  <c r="T178" i="1"/>
  <c r="I339" i="1"/>
  <c r="R338" i="1"/>
  <c r="O339" i="1"/>
  <c r="O340" i="1" l="1"/>
  <c r="D178" i="1"/>
  <c r="H178" i="1" s="1"/>
  <c r="B179" i="1" s="1"/>
  <c r="K178" i="1"/>
  <c r="N178" i="1" s="1"/>
  <c r="P178" i="1" s="1"/>
  <c r="Q178" i="1" s="1"/>
  <c r="F178" i="1"/>
  <c r="I340" i="1"/>
  <c r="R339" i="1"/>
  <c r="R340" i="1" l="1"/>
  <c r="I341" i="1"/>
  <c r="E179" i="1"/>
  <c r="L179" i="1" s="1"/>
  <c r="C179" i="1"/>
  <c r="U179" i="1"/>
  <c r="T179" i="1"/>
  <c r="S178" i="1"/>
  <c r="O341" i="1"/>
  <c r="F179" i="1" l="1"/>
  <c r="O342" i="1"/>
  <c r="I342" i="1"/>
  <c r="R341" i="1"/>
  <c r="D179" i="1"/>
  <c r="H179" i="1" s="1"/>
  <c r="B180" i="1" s="1"/>
  <c r="K179" i="1"/>
  <c r="N179" i="1" s="1"/>
  <c r="P179" i="1" s="1"/>
  <c r="Q179" i="1" s="1"/>
  <c r="E180" i="1" l="1"/>
  <c r="L180" i="1" s="1"/>
  <c r="C180" i="1"/>
  <c r="T180" i="1"/>
  <c r="U180" i="1"/>
  <c r="I343" i="1"/>
  <c r="R342" i="1"/>
  <c r="S179" i="1"/>
  <c r="O343" i="1"/>
  <c r="R343" i="1" l="1"/>
  <c r="I344" i="1"/>
  <c r="K180" i="1"/>
  <c r="N180" i="1" s="1"/>
  <c r="P180" i="1" s="1"/>
  <c r="Q180" i="1" s="1"/>
  <c r="D180" i="1"/>
  <c r="H180" i="1" s="1"/>
  <c r="B181" i="1" s="1"/>
  <c r="O344" i="1"/>
  <c r="F180" i="1"/>
  <c r="S180" i="1" l="1"/>
  <c r="O345" i="1"/>
  <c r="I345" i="1"/>
  <c r="R344" i="1"/>
  <c r="E181" i="1"/>
  <c r="L181" i="1" s="1"/>
  <c r="C181" i="1"/>
  <c r="U181" i="1"/>
  <c r="T181" i="1"/>
  <c r="D181" i="1" l="1"/>
  <c r="H181" i="1" s="1"/>
  <c r="B182" i="1" s="1"/>
  <c r="K181" i="1"/>
  <c r="N181" i="1" s="1"/>
  <c r="P181" i="1" s="1"/>
  <c r="Q181" i="1" s="1"/>
  <c r="R345" i="1"/>
  <c r="I346" i="1"/>
  <c r="O346" i="1"/>
  <c r="F181" i="1"/>
  <c r="O347" i="1" l="1"/>
  <c r="S181" i="1"/>
  <c r="R346" i="1"/>
  <c r="I347" i="1"/>
  <c r="E182" i="1"/>
  <c r="L182" i="1" s="1"/>
  <c r="C182" i="1"/>
  <c r="U182" i="1"/>
  <c r="T182" i="1"/>
  <c r="I348" i="1" l="1"/>
  <c r="R347" i="1"/>
  <c r="D182" i="1"/>
  <c r="H182" i="1" s="1"/>
  <c r="B183" i="1" s="1"/>
  <c r="K182" i="1"/>
  <c r="N182" i="1" s="1"/>
  <c r="P182" i="1" s="1"/>
  <c r="Q182" i="1" s="1"/>
  <c r="O348" i="1"/>
  <c r="F182" i="1"/>
  <c r="S182" i="1" l="1"/>
  <c r="O349" i="1"/>
  <c r="R348" i="1"/>
  <c r="I349" i="1"/>
  <c r="E183" i="1"/>
  <c r="L183" i="1" s="1"/>
  <c r="C183" i="1"/>
  <c r="F183" i="1"/>
  <c r="U183" i="1"/>
  <c r="T183" i="1"/>
  <c r="D183" i="1" l="1"/>
  <c r="H183" i="1" s="1"/>
  <c r="B184" i="1" s="1"/>
  <c r="K183" i="1"/>
  <c r="N183" i="1" s="1"/>
  <c r="P183" i="1" s="1"/>
  <c r="Q183" i="1" s="1"/>
  <c r="R349" i="1"/>
  <c r="I350" i="1"/>
  <c r="O350" i="1"/>
  <c r="I351" i="1" l="1"/>
  <c r="R350" i="1"/>
  <c r="S183" i="1"/>
  <c r="O351" i="1"/>
  <c r="E184" i="1"/>
  <c r="L184" i="1" s="1"/>
  <c r="C184" i="1"/>
  <c r="T184" i="1"/>
  <c r="U184" i="1"/>
  <c r="O352" i="1" l="1"/>
  <c r="D184" i="1"/>
  <c r="H184" i="1" s="1"/>
  <c r="B185" i="1" s="1"/>
  <c r="K184" i="1"/>
  <c r="N184" i="1" s="1"/>
  <c r="P184" i="1" s="1"/>
  <c r="Q184" i="1" s="1"/>
  <c r="F184" i="1"/>
  <c r="R351" i="1"/>
  <c r="I352" i="1"/>
  <c r="I353" i="1" l="1"/>
  <c r="R352" i="1"/>
  <c r="O353" i="1"/>
  <c r="S184" i="1"/>
  <c r="C185" i="1"/>
  <c r="E185" i="1"/>
  <c r="L185" i="1" s="1"/>
  <c r="U185" i="1"/>
  <c r="T185" i="1"/>
  <c r="O354" i="1" l="1"/>
  <c r="R353" i="1"/>
  <c r="I354" i="1"/>
  <c r="F185" i="1"/>
  <c r="K185" i="1"/>
  <c r="N185" i="1" s="1"/>
  <c r="P185" i="1" s="1"/>
  <c r="Q185" i="1" s="1"/>
  <c r="D185" i="1"/>
  <c r="H185" i="1" s="1"/>
  <c r="B186" i="1" s="1"/>
  <c r="S185" i="1" l="1"/>
  <c r="I355" i="1"/>
  <c r="R354" i="1"/>
  <c r="E186" i="1"/>
  <c r="L186" i="1" s="1"/>
  <c r="C186" i="1"/>
  <c r="U186" i="1"/>
  <c r="T186" i="1"/>
  <c r="O355" i="1"/>
  <c r="F186" i="1" l="1"/>
  <c r="O356" i="1"/>
  <c r="I356" i="1"/>
  <c r="R355" i="1"/>
  <c r="D186" i="1"/>
  <c r="H186" i="1" s="1"/>
  <c r="B187" i="1" s="1"/>
  <c r="K186" i="1"/>
  <c r="N186" i="1" s="1"/>
  <c r="P186" i="1" s="1"/>
  <c r="Q186" i="1" s="1"/>
  <c r="E187" i="1" l="1"/>
  <c r="L187" i="1" s="1"/>
  <c r="C187" i="1"/>
  <c r="F187" i="1"/>
  <c r="U187" i="1"/>
  <c r="T187" i="1"/>
  <c r="R356" i="1"/>
  <c r="I357" i="1"/>
  <c r="S186" i="1"/>
  <c r="O357" i="1"/>
  <c r="O358" i="1" l="1"/>
  <c r="I358" i="1"/>
  <c r="R357" i="1"/>
  <c r="D187" i="1"/>
  <c r="H187" i="1" s="1"/>
  <c r="B188" i="1" s="1"/>
  <c r="K187" i="1"/>
  <c r="N187" i="1" s="1"/>
  <c r="P187" i="1" s="1"/>
  <c r="Q187" i="1" s="1"/>
  <c r="S187" i="1" l="1"/>
  <c r="I359" i="1"/>
  <c r="R358" i="1"/>
  <c r="E188" i="1"/>
  <c r="L188" i="1" s="1"/>
  <c r="C188" i="1"/>
  <c r="U188" i="1"/>
  <c r="T188" i="1"/>
  <c r="O359" i="1"/>
  <c r="O360" i="1" l="1"/>
  <c r="R359" i="1"/>
  <c r="I360" i="1"/>
  <c r="F188" i="1"/>
  <c r="K188" i="1"/>
  <c r="N188" i="1" s="1"/>
  <c r="P188" i="1" s="1"/>
  <c r="Q188" i="1" s="1"/>
  <c r="D188" i="1"/>
  <c r="H188" i="1" s="1"/>
  <c r="B189" i="1" s="1"/>
  <c r="S188" i="1" l="1"/>
  <c r="O361" i="1"/>
  <c r="I361" i="1"/>
  <c r="R360" i="1"/>
  <c r="E189" i="1"/>
  <c r="L189" i="1" s="1"/>
  <c r="C189" i="1"/>
  <c r="U189" i="1"/>
  <c r="T189" i="1"/>
  <c r="R361" i="1" l="1"/>
  <c r="I362" i="1"/>
  <c r="D189" i="1"/>
  <c r="H189" i="1" s="1"/>
  <c r="B190" i="1" s="1"/>
  <c r="K189" i="1"/>
  <c r="N189" i="1" s="1"/>
  <c r="P189" i="1" s="1"/>
  <c r="Q189" i="1" s="1"/>
  <c r="F189" i="1"/>
  <c r="O362" i="1"/>
  <c r="O363" i="1" l="1"/>
  <c r="C190" i="1"/>
  <c r="E190" i="1"/>
  <c r="L190" i="1" s="1"/>
  <c r="U190" i="1"/>
  <c r="T190" i="1"/>
  <c r="S189" i="1"/>
  <c r="I363" i="1"/>
  <c r="R362" i="1"/>
  <c r="D190" i="1" l="1"/>
  <c r="H190" i="1" s="1"/>
  <c r="B191" i="1" s="1"/>
  <c r="K190" i="1"/>
  <c r="N190" i="1" s="1"/>
  <c r="P190" i="1" s="1"/>
  <c r="Q190" i="1" s="1"/>
  <c r="F190" i="1"/>
  <c r="O364" i="1"/>
  <c r="I364" i="1"/>
  <c r="R363" i="1"/>
  <c r="R364" i="1" l="1"/>
  <c r="I365" i="1"/>
  <c r="O365" i="1"/>
  <c r="S190" i="1"/>
  <c r="E191" i="1"/>
  <c r="L191" i="1" s="1"/>
  <c r="C191" i="1"/>
  <c r="T191" i="1"/>
  <c r="U191" i="1"/>
  <c r="O366" i="1" l="1"/>
  <c r="D191" i="1"/>
  <c r="H191" i="1" s="1"/>
  <c r="B192" i="1" s="1"/>
  <c r="K191" i="1"/>
  <c r="N191" i="1" s="1"/>
  <c r="P191" i="1" s="1"/>
  <c r="Q191" i="1" s="1"/>
  <c r="I366" i="1"/>
  <c r="R365" i="1"/>
  <c r="F191" i="1"/>
  <c r="I367" i="1" l="1"/>
  <c r="R366" i="1"/>
  <c r="E192" i="1"/>
  <c r="L192" i="1" s="1"/>
  <c r="C192" i="1"/>
  <c r="U192" i="1"/>
  <c r="T192" i="1"/>
  <c r="S191" i="1"/>
  <c r="O367" i="1"/>
  <c r="D192" i="1" l="1"/>
  <c r="H192" i="1" s="1"/>
  <c r="B193" i="1" s="1"/>
  <c r="K192" i="1"/>
  <c r="N192" i="1" s="1"/>
  <c r="P192" i="1" s="1"/>
  <c r="Q192" i="1" s="1"/>
  <c r="O368" i="1"/>
  <c r="F192" i="1"/>
  <c r="I368" i="1"/>
  <c r="R367" i="1"/>
  <c r="I369" i="1" l="1"/>
  <c r="R368" i="1"/>
  <c r="S192" i="1"/>
  <c r="O369" i="1"/>
  <c r="C193" i="1"/>
  <c r="E193" i="1"/>
  <c r="L193" i="1" s="1"/>
  <c r="U193" i="1"/>
  <c r="T193" i="1"/>
  <c r="O370" i="1" l="1"/>
  <c r="R369" i="1"/>
  <c r="I370" i="1"/>
  <c r="F193" i="1"/>
  <c r="K193" i="1"/>
  <c r="N193" i="1" s="1"/>
  <c r="P193" i="1" s="1"/>
  <c r="Q193" i="1" s="1"/>
  <c r="D193" i="1"/>
  <c r="H193" i="1" s="1"/>
  <c r="B194" i="1" s="1"/>
  <c r="S193" i="1" l="1"/>
  <c r="I371" i="1"/>
  <c r="R370" i="1"/>
  <c r="E194" i="1"/>
  <c r="L194" i="1" s="1"/>
  <c r="C194" i="1"/>
  <c r="T194" i="1"/>
  <c r="U194" i="1"/>
  <c r="O371" i="1"/>
  <c r="F194" i="1" l="1"/>
  <c r="O372" i="1"/>
  <c r="K194" i="1"/>
  <c r="N194" i="1" s="1"/>
  <c r="P194" i="1" s="1"/>
  <c r="Q194" i="1" s="1"/>
  <c r="D194" i="1"/>
  <c r="H194" i="1" s="1"/>
  <c r="B195" i="1" s="1"/>
  <c r="I372" i="1"/>
  <c r="R371" i="1"/>
  <c r="R372" i="1" l="1"/>
  <c r="I373" i="1"/>
  <c r="E195" i="1"/>
  <c r="L195" i="1" s="1"/>
  <c r="C195" i="1"/>
  <c r="F195" i="1"/>
  <c r="U195" i="1"/>
  <c r="T195" i="1"/>
  <c r="S194" i="1"/>
  <c r="O373" i="1"/>
  <c r="D195" i="1" l="1"/>
  <c r="H195" i="1" s="1"/>
  <c r="B196" i="1" s="1"/>
  <c r="K195" i="1"/>
  <c r="N195" i="1" s="1"/>
  <c r="P195" i="1" s="1"/>
  <c r="Q195" i="1" s="1"/>
  <c r="I374" i="1"/>
  <c r="R373" i="1"/>
  <c r="O374" i="1"/>
  <c r="O375" i="1" l="1"/>
  <c r="I375" i="1"/>
  <c r="R374" i="1"/>
  <c r="S195" i="1"/>
  <c r="E196" i="1"/>
  <c r="L196" i="1" s="1"/>
  <c r="C196" i="1"/>
  <c r="T196" i="1"/>
  <c r="U196" i="1"/>
  <c r="F196" i="1" l="1"/>
  <c r="I376" i="1"/>
  <c r="R375" i="1"/>
  <c r="K196" i="1"/>
  <c r="N196" i="1" s="1"/>
  <c r="P196" i="1" s="1"/>
  <c r="Q196" i="1" s="1"/>
  <c r="D196" i="1"/>
  <c r="H196" i="1" s="1"/>
  <c r="B197" i="1" s="1"/>
  <c r="O376" i="1"/>
  <c r="E197" i="1" l="1"/>
  <c r="L197" i="1" s="1"/>
  <c r="C197" i="1"/>
  <c r="T197" i="1"/>
  <c r="U197" i="1"/>
  <c r="O377" i="1"/>
  <c r="S196" i="1"/>
  <c r="I377" i="1"/>
  <c r="R376" i="1"/>
  <c r="R377" i="1" l="1"/>
  <c r="I378" i="1"/>
  <c r="F197" i="1"/>
  <c r="O378" i="1"/>
  <c r="D197" i="1"/>
  <c r="H197" i="1" s="1"/>
  <c r="B198" i="1" s="1"/>
  <c r="K197" i="1"/>
  <c r="N197" i="1" s="1"/>
  <c r="P197" i="1" s="1"/>
  <c r="Q197" i="1" s="1"/>
  <c r="C198" i="1" l="1"/>
  <c r="E198" i="1"/>
  <c r="L198" i="1" s="1"/>
  <c r="T198" i="1"/>
  <c r="U198" i="1"/>
  <c r="I379" i="1"/>
  <c r="R378" i="1"/>
  <c r="O379" i="1"/>
  <c r="S197" i="1"/>
  <c r="F198" i="1" l="1"/>
  <c r="R379" i="1"/>
  <c r="D198" i="1"/>
  <c r="H198" i="1" s="1"/>
  <c r="B199" i="1" s="1"/>
  <c r="K198" i="1"/>
  <c r="N198" i="1" s="1"/>
  <c r="P198" i="1" s="1"/>
  <c r="Q198" i="1" s="1"/>
  <c r="E199" i="1" l="1"/>
  <c r="L199" i="1" s="1"/>
  <c r="C199" i="1"/>
  <c r="U199" i="1"/>
  <c r="T199" i="1"/>
  <c r="S198" i="1"/>
  <c r="D199" i="1" l="1"/>
  <c r="H199" i="1" s="1"/>
  <c r="B200" i="1" s="1"/>
  <c r="K199" i="1"/>
  <c r="N199" i="1" s="1"/>
  <c r="P199" i="1" s="1"/>
  <c r="Q199" i="1" s="1"/>
  <c r="F199" i="1"/>
  <c r="S199" i="1" l="1"/>
  <c r="E200" i="1"/>
  <c r="L200" i="1" s="1"/>
  <c r="C200" i="1"/>
  <c r="U200" i="1"/>
  <c r="T200" i="1"/>
  <c r="D200" i="1" l="1"/>
  <c r="H200" i="1" s="1"/>
  <c r="B201" i="1" s="1"/>
  <c r="K200" i="1"/>
  <c r="N200" i="1" s="1"/>
  <c r="P200" i="1" s="1"/>
  <c r="Q200" i="1" s="1"/>
  <c r="F200" i="1"/>
  <c r="S200" i="1" l="1"/>
  <c r="C201" i="1"/>
  <c r="E201" i="1"/>
  <c r="L201" i="1" s="1"/>
  <c r="T201" i="1"/>
  <c r="U201" i="1"/>
  <c r="F201" i="1" l="1"/>
  <c r="K201" i="1"/>
  <c r="N201" i="1" s="1"/>
  <c r="P201" i="1" s="1"/>
  <c r="Q201" i="1" s="1"/>
  <c r="D201" i="1"/>
  <c r="H201" i="1" s="1"/>
  <c r="B202" i="1" s="1"/>
  <c r="E202" i="1" l="1"/>
  <c r="L202" i="1" s="1"/>
  <c r="C202" i="1"/>
  <c r="T202" i="1"/>
  <c r="U202" i="1"/>
  <c r="S201" i="1"/>
  <c r="K202" i="1" l="1"/>
  <c r="N202" i="1" s="1"/>
  <c r="P202" i="1" s="1"/>
  <c r="Q202" i="1" s="1"/>
  <c r="D202" i="1"/>
  <c r="H202" i="1" s="1"/>
  <c r="B203" i="1" s="1"/>
  <c r="F202" i="1"/>
  <c r="E203" i="1" l="1"/>
  <c r="L203" i="1" s="1"/>
  <c r="C203" i="1"/>
  <c r="F203" i="1"/>
  <c r="U203" i="1"/>
  <c r="T203" i="1"/>
  <c r="S202" i="1"/>
  <c r="D203" i="1" l="1"/>
  <c r="H203" i="1" s="1"/>
  <c r="B204" i="1" s="1"/>
  <c r="K203" i="1"/>
  <c r="N203" i="1" s="1"/>
  <c r="P203" i="1" s="1"/>
  <c r="Q203" i="1" s="1"/>
  <c r="S203" i="1" l="1"/>
  <c r="E204" i="1"/>
  <c r="L204" i="1" s="1"/>
  <c r="C204" i="1"/>
  <c r="U204" i="1"/>
  <c r="T204" i="1"/>
  <c r="K204" i="1" l="1"/>
  <c r="N204" i="1" s="1"/>
  <c r="P204" i="1" s="1"/>
  <c r="Q204" i="1" s="1"/>
  <c r="D204" i="1"/>
  <c r="H204" i="1" s="1"/>
  <c r="B205" i="1" s="1"/>
  <c r="F204" i="1"/>
  <c r="E205" i="1" l="1"/>
  <c r="L205" i="1" s="1"/>
  <c r="C205" i="1"/>
  <c r="U205" i="1"/>
  <c r="T205" i="1"/>
  <c r="S204" i="1"/>
  <c r="D205" i="1" l="1"/>
  <c r="H205" i="1" s="1"/>
  <c r="B206" i="1" s="1"/>
  <c r="K205" i="1"/>
  <c r="N205" i="1" s="1"/>
  <c r="P205" i="1" s="1"/>
  <c r="Q205" i="1" s="1"/>
  <c r="F205" i="1"/>
  <c r="S205" i="1" l="1"/>
  <c r="C206" i="1"/>
  <c r="E206" i="1"/>
  <c r="L206" i="1" s="1"/>
  <c r="U206" i="1"/>
  <c r="T206" i="1"/>
  <c r="F206" i="1" l="1"/>
  <c r="D206" i="1"/>
  <c r="H206" i="1" s="1"/>
  <c r="B207" i="1" s="1"/>
  <c r="K206" i="1"/>
  <c r="N206" i="1" s="1"/>
  <c r="P206" i="1" s="1"/>
  <c r="Q206" i="1" s="1"/>
  <c r="E207" i="1" l="1"/>
  <c r="L207" i="1" s="1"/>
  <c r="C207" i="1"/>
  <c r="U207" i="1"/>
  <c r="T207" i="1"/>
  <c r="S206" i="1"/>
  <c r="D207" i="1" l="1"/>
  <c r="H207" i="1" s="1"/>
  <c r="B208" i="1" s="1"/>
  <c r="K207" i="1"/>
  <c r="N207" i="1" s="1"/>
  <c r="P207" i="1" s="1"/>
  <c r="Q207" i="1" s="1"/>
  <c r="F207" i="1"/>
  <c r="S207" i="1" l="1"/>
  <c r="E208" i="1"/>
  <c r="L208" i="1" s="1"/>
  <c r="C208" i="1"/>
  <c r="U208" i="1"/>
  <c r="T208" i="1"/>
  <c r="D208" i="1" l="1"/>
  <c r="H208" i="1" s="1"/>
  <c r="B209" i="1" s="1"/>
  <c r="K208" i="1"/>
  <c r="N208" i="1" s="1"/>
  <c r="P208" i="1" s="1"/>
  <c r="Q208" i="1" s="1"/>
  <c r="F208" i="1"/>
  <c r="S208" i="1" l="1"/>
  <c r="C209" i="1"/>
  <c r="E209" i="1"/>
  <c r="L209" i="1" s="1"/>
  <c r="U209" i="1"/>
  <c r="T209" i="1"/>
  <c r="F209" i="1" l="1"/>
  <c r="K209" i="1"/>
  <c r="N209" i="1" s="1"/>
  <c r="P209" i="1" s="1"/>
  <c r="Q209" i="1" s="1"/>
  <c r="D209" i="1"/>
  <c r="H209" i="1" s="1"/>
  <c r="B210" i="1" s="1"/>
  <c r="S209" i="1" l="1"/>
  <c r="E210" i="1"/>
  <c r="L210" i="1" s="1"/>
  <c r="C210" i="1"/>
  <c r="U210" i="1"/>
  <c r="T210" i="1"/>
  <c r="D210" i="1" l="1"/>
  <c r="H210" i="1" s="1"/>
  <c r="B211" i="1" s="1"/>
  <c r="K210" i="1"/>
  <c r="N210" i="1" s="1"/>
  <c r="P210" i="1" s="1"/>
  <c r="Q210" i="1" s="1"/>
  <c r="F210" i="1"/>
  <c r="S210" i="1" l="1"/>
  <c r="E211" i="1"/>
  <c r="L211" i="1" s="1"/>
  <c r="C211" i="1"/>
  <c r="F211" i="1"/>
  <c r="U211" i="1"/>
  <c r="T211" i="1"/>
  <c r="D211" i="1" l="1"/>
  <c r="H211" i="1" s="1"/>
  <c r="B212" i="1" s="1"/>
  <c r="K211" i="1"/>
  <c r="N211" i="1" s="1"/>
  <c r="P211" i="1" s="1"/>
  <c r="Q211" i="1" s="1"/>
  <c r="S211" i="1" l="1"/>
  <c r="C212" i="1"/>
  <c r="E212" i="1"/>
  <c r="L212" i="1" s="1"/>
  <c r="U212" i="1"/>
  <c r="T212" i="1"/>
  <c r="K212" i="1" l="1"/>
  <c r="N212" i="1" s="1"/>
  <c r="P212" i="1" s="1"/>
  <c r="Q212" i="1" s="1"/>
  <c r="D212" i="1"/>
  <c r="H212" i="1" s="1"/>
  <c r="B213" i="1" s="1"/>
  <c r="F212" i="1"/>
  <c r="E213" i="1" l="1"/>
  <c r="L213" i="1" s="1"/>
  <c r="C213" i="1"/>
  <c r="U213" i="1"/>
  <c r="T213" i="1"/>
  <c r="S212" i="1"/>
  <c r="F213" i="1" l="1"/>
  <c r="K213" i="1"/>
  <c r="N213" i="1" s="1"/>
  <c r="P213" i="1" s="1"/>
  <c r="Q213" i="1" s="1"/>
  <c r="D213" i="1"/>
  <c r="H213" i="1" s="1"/>
  <c r="B214" i="1" s="1"/>
  <c r="S213" i="1" l="1"/>
  <c r="E214" i="1"/>
  <c r="L214" i="1" s="1"/>
  <c r="C214" i="1"/>
  <c r="T214" i="1"/>
  <c r="U214" i="1"/>
  <c r="D214" i="1" l="1"/>
  <c r="H214" i="1" s="1"/>
  <c r="B215" i="1" s="1"/>
  <c r="K214" i="1"/>
  <c r="N214" i="1" s="1"/>
  <c r="P214" i="1" s="1"/>
  <c r="Q214" i="1" s="1"/>
  <c r="F214" i="1"/>
  <c r="S214" i="1" l="1"/>
  <c r="E215" i="1"/>
  <c r="L215" i="1" s="1"/>
  <c r="C215" i="1"/>
  <c r="T215" i="1"/>
  <c r="U215" i="1"/>
  <c r="K215" i="1" l="1"/>
  <c r="N215" i="1" s="1"/>
  <c r="P215" i="1" s="1"/>
  <c r="Q215" i="1" s="1"/>
  <c r="D215" i="1"/>
  <c r="H215" i="1" s="1"/>
  <c r="B216" i="1" s="1"/>
  <c r="F215" i="1"/>
  <c r="E216" i="1" l="1"/>
  <c r="L216" i="1" s="1"/>
  <c r="C216" i="1"/>
  <c r="T216" i="1"/>
  <c r="U216" i="1"/>
  <c r="S215" i="1"/>
  <c r="D216" i="1" l="1"/>
  <c r="H216" i="1" s="1"/>
  <c r="B217" i="1" s="1"/>
  <c r="K216" i="1"/>
  <c r="N216" i="1" s="1"/>
  <c r="P216" i="1" s="1"/>
  <c r="Q216" i="1" s="1"/>
  <c r="F216" i="1"/>
  <c r="S216" i="1" l="1"/>
  <c r="C217" i="1"/>
  <c r="E217" i="1"/>
  <c r="L217" i="1" s="1"/>
  <c r="T217" i="1"/>
  <c r="U217" i="1"/>
  <c r="D217" i="1" l="1"/>
  <c r="H217" i="1" s="1"/>
  <c r="B218" i="1" s="1"/>
  <c r="K217" i="1"/>
  <c r="N217" i="1" s="1"/>
  <c r="P217" i="1" s="1"/>
  <c r="Q217" i="1" s="1"/>
  <c r="F217" i="1"/>
  <c r="S217" i="1" l="1"/>
  <c r="E218" i="1"/>
  <c r="L218" i="1" s="1"/>
  <c r="C218" i="1"/>
  <c r="U218" i="1"/>
  <c r="T218" i="1"/>
  <c r="D218" i="1" l="1"/>
  <c r="H218" i="1" s="1"/>
  <c r="B219" i="1" s="1"/>
  <c r="K218" i="1"/>
  <c r="N218" i="1" s="1"/>
  <c r="P218" i="1" s="1"/>
  <c r="Q218" i="1" s="1"/>
  <c r="F218" i="1"/>
  <c r="S218" i="1" l="1"/>
  <c r="E219" i="1"/>
  <c r="L219" i="1" s="1"/>
  <c r="F219" i="1"/>
  <c r="C219" i="1"/>
  <c r="U219" i="1"/>
  <c r="T219" i="1"/>
  <c r="D219" i="1" l="1"/>
  <c r="H219" i="1" s="1"/>
  <c r="B220" i="1" s="1"/>
  <c r="K219" i="1"/>
  <c r="N219" i="1" s="1"/>
  <c r="P219" i="1" s="1"/>
  <c r="Q219" i="1" s="1"/>
  <c r="S219" i="1" l="1"/>
  <c r="E220" i="1"/>
  <c r="L220" i="1" s="1"/>
  <c r="C220" i="1"/>
  <c r="T220" i="1"/>
  <c r="U220" i="1"/>
  <c r="F220" i="1" l="1"/>
  <c r="K220" i="1"/>
  <c r="N220" i="1" s="1"/>
  <c r="P220" i="1" s="1"/>
  <c r="Q220" i="1" s="1"/>
  <c r="D220" i="1"/>
  <c r="H220" i="1" s="1"/>
  <c r="B221" i="1" s="1"/>
  <c r="E221" i="1" l="1"/>
  <c r="L221" i="1" s="1"/>
  <c r="C221" i="1"/>
  <c r="F221" i="1"/>
  <c r="U221" i="1"/>
  <c r="T221" i="1"/>
  <c r="S220" i="1"/>
  <c r="D221" i="1" l="1"/>
  <c r="H221" i="1" s="1"/>
  <c r="B222" i="1" s="1"/>
  <c r="K221" i="1"/>
  <c r="N221" i="1" s="1"/>
  <c r="P221" i="1" s="1"/>
  <c r="Q221" i="1" s="1"/>
  <c r="S221" i="1" l="1"/>
  <c r="E222" i="1"/>
  <c r="L222" i="1" s="1"/>
  <c r="C222" i="1"/>
  <c r="F222" i="1"/>
  <c r="U222" i="1"/>
  <c r="T222" i="1"/>
  <c r="D222" i="1" l="1"/>
  <c r="H222" i="1" s="1"/>
  <c r="B223" i="1" s="1"/>
  <c r="K222" i="1"/>
  <c r="N222" i="1" s="1"/>
  <c r="P222" i="1" s="1"/>
  <c r="Q222" i="1" s="1"/>
  <c r="S222" i="1" l="1"/>
  <c r="C223" i="1"/>
  <c r="E223" i="1"/>
  <c r="L223" i="1" s="1"/>
  <c r="U223" i="1"/>
  <c r="T223" i="1"/>
  <c r="D223" i="1" l="1"/>
  <c r="H223" i="1" s="1"/>
  <c r="B224" i="1" s="1"/>
  <c r="K223" i="1"/>
  <c r="N223" i="1" s="1"/>
  <c r="P223" i="1" s="1"/>
  <c r="Q223" i="1" s="1"/>
  <c r="F223" i="1"/>
  <c r="S223" i="1" l="1"/>
  <c r="E224" i="1"/>
  <c r="L224" i="1" s="1"/>
  <c r="C224" i="1"/>
  <c r="T224" i="1"/>
  <c r="U224" i="1"/>
  <c r="K224" i="1" l="1"/>
  <c r="N224" i="1" s="1"/>
  <c r="P224" i="1" s="1"/>
  <c r="Q224" i="1" s="1"/>
  <c r="D224" i="1"/>
  <c r="H224" i="1" s="1"/>
  <c r="B225" i="1" s="1"/>
  <c r="F224" i="1"/>
  <c r="C225" i="1" l="1"/>
  <c r="E225" i="1"/>
  <c r="L225" i="1" s="1"/>
  <c r="F225" i="1"/>
  <c r="U225" i="1"/>
  <c r="T225" i="1"/>
  <c r="S224" i="1"/>
  <c r="K225" i="1" l="1"/>
  <c r="N225" i="1" s="1"/>
  <c r="P225" i="1" s="1"/>
  <c r="Q225" i="1" s="1"/>
  <c r="D225" i="1"/>
  <c r="H225" i="1" s="1"/>
  <c r="B226" i="1" s="1"/>
  <c r="E226" i="1" l="1"/>
  <c r="L226" i="1" s="1"/>
  <c r="F226" i="1"/>
  <c r="C226" i="1"/>
  <c r="U226" i="1"/>
  <c r="T226" i="1"/>
  <c r="S225" i="1"/>
  <c r="K226" i="1" l="1"/>
  <c r="N226" i="1" s="1"/>
  <c r="P226" i="1" s="1"/>
  <c r="Q226" i="1" s="1"/>
  <c r="D226" i="1"/>
  <c r="H226" i="1" s="1"/>
  <c r="B227" i="1" s="1"/>
  <c r="E227" i="1" l="1"/>
  <c r="L227" i="1" s="1"/>
  <c r="F227" i="1"/>
  <c r="C227" i="1"/>
  <c r="U227" i="1"/>
  <c r="T227" i="1"/>
  <c r="S226" i="1"/>
  <c r="D227" i="1" l="1"/>
  <c r="H227" i="1" s="1"/>
  <c r="B228" i="1" s="1"/>
  <c r="K227" i="1"/>
  <c r="N227" i="1" s="1"/>
  <c r="P227" i="1" s="1"/>
  <c r="Q227" i="1" s="1"/>
  <c r="S227" i="1" l="1"/>
  <c r="E228" i="1"/>
  <c r="L228" i="1" s="1"/>
  <c r="C228" i="1"/>
  <c r="U228" i="1"/>
  <c r="T228" i="1"/>
  <c r="K228" i="1" l="1"/>
  <c r="N228" i="1" s="1"/>
  <c r="P228" i="1" s="1"/>
  <c r="Q228" i="1" s="1"/>
  <c r="D228" i="1"/>
  <c r="H228" i="1" s="1"/>
  <c r="B229" i="1" s="1"/>
  <c r="F228" i="1"/>
  <c r="E229" i="1" l="1"/>
  <c r="L229" i="1" s="1"/>
  <c r="C229" i="1"/>
  <c r="T229" i="1"/>
  <c r="U229" i="1"/>
  <c r="S228" i="1"/>
  <c r="D229" i="1" l="1"/>
  <c r="H229" i="1" s="1"/>
  <c r="B230" i="1" s="1"/>
  <c r="K229" i="1"/>
  <c r="N229" i="1" s="1"/>
  <c r="P229" i="1" s="1"/>
  <c r="Q229" i="1" s="1"/>
  <c r="F229" i="1"/>
  <c r="S229" i="1" l="1"/>
  <c r="C230" i="1"/>
  <c r="E230" i="1"/>
  <c r="L230" i="1" s="1"/>
  <c r="T230" i="1"/>
  <c r="U230" i="1"/>
  <c r="F230" i="1" l="1"/>
  <c r="D230" i="1"/>
  <c r="H230" i="1" s="1"/>
  <c r="B231" i="1" s="1"/>
  <c r="K230" i="1"/>
  <c r="N230" i="1" s="1"/>
  <c r="P230" i="1" s="1"/>
  <c r="Q230" i="1" s="1"/>
  <c r="S230" i="1" l="1"/>
  <c r="C231" i="1"/>
  <c r="E231" i="1"/>
  <c r="L231" i="1" s="1"/>
  <c r="U231" i="1"/>
  <c r="T231" i="1"/>
  <c r="D231" i="1" l="1"/>
  <c r="H231" i="1" s="1"/>
  <c r="B232" i="1" s="1"/>
  <c r="K231" i="1"/>
  <c r="N231" i="1" s="1"/>
  <c r="P231" i="1" s="1"/>
  <c r="Q231" i="1" s="1"/>
  <c r="F231" i="1"/>
  <c r="S231" i="1" l="1"/>
  <c r="E232" i="1"/>
  <c r="L232" i="1" s="1"/>
  <c r="C232" i="1"/>
  <c r="U232" i="1"/>
  <c r="T232" i="1"/>
  <c r="F232" i="1" l="1"/>
  <c r="D232" i="1"/>
  <c r="H232" i="1" s="1"/>
  <c r="B233" i="1" s="1"/>
  <c r="K232" i="1"/>
  <c r="N232" i="1" s="1"/>
  <c r="P232" i="1" s="1"/>
  <c r="Q232" i="1" s="1"/>
  <c r="C233" i="1" l="1"/>
  <c r="E233" i="1"/>
  <c r="L233" i="1" s="1"/>
  <c r="T233" i="1"/>
  <c r="U233" i="1"/>
  <c r="S232" i="1"/>
  <c r="F233" i="1" l="1"/>
  <c r="K233" i="1"/>
  <c r="N233" i="1" s="1"/>
  <c r="P233" i="1" s="1"/>
  <c r="Q233" i="1" s="1"/>
  <c r="D233" i="1"/>
  <c r="H233" i="1" s="1"/>
  <c r="B234" i="1" s="1"/>
  <c r="S233" i="1" l="1"/>
  <c r="E234" i="1"/>
  <c r="L234" i="1" s="1"/>
  <c r="C234" i="1"/>
  <c r="U234" i="1"/>
  <c r="T234" i="1"/>
  <c r="F234" i="1" l="1"/>
  <c r="K234" i="1"/>
  <c r="N234" i="1" s="1"/>
  <c r="P234" i="1" s="1"/>
  <c r="Q234" i="1" s="1"/>
  <c r="D234" i="1"/>
  <c r="H234" i="1" s="1"/>
  <c r="B235" i="1" s="1"/>
  <c r="E235" i="1" l="1"/>
  <c r="L235" i="1" s="1"/>
  <c r="C235" i="1"/>
  <c r="F235" i="1"/>
  <c r="U235" i="1"/>
  <c r="T235" i="1"/>
  <c r="S234" i="1"/>
  <c r="D235" i="1" l="1"/>
  <c r="H235" i="1" s="1"/>
  <c r="B236" i="1" s="1"/>
  <c r="K235" i="1"/>
  <c r="N235" i="1" s="1"/>
  <c r="P235" i="1" s="1"/>
  <c r="Q235" i="1" s="1"/>
  <c r="S235" i="1" l="1"/>
  <c r="E236" i="1"/>
  <c r="L236" i="1" s="1"/>
  <c r="C236" i="1"/>
  <c r="U236" i="1"/>
  <c r="T236" i="1"/>
  <c r="F236" i="1" l="1"/>
  <c r="K236" i="1"/>
  <c r="N236" i="1" s="1"/>
  <c r="P236" i="1" s="1"/>
  <c r="Q236" i="1" s="1"/>
  <c r="D236" i="1"/>
  <c r="H236" i="1" s="1"/>
  <c r="B237" i="1" s="1"/>
  <c r="E237" i="1" l="1"/>
  <c r="L237" i="1" s="1"/>
  <c r="C237" i="1"/>
  <c r="T237" i="1"/>
  <c r="U237" i="1"/>
  <c r="S236" i="1"/>
  <c r="D237" i="1" l="1"/>
  <c r="H237" i="1" s="1"/>
  <c r="B238" i="1" s="1"/>
  <c r="K237" i="1"/>
  <c r="N237" i="1" s="1"/>
  <c r="P237" i="1" s="1"/>
  <c r="Q237" i="1" s="1"/>
  <c r="F237" i="1"/>
  <c r="S237" i="1" l="1"/>
  <c r="C238" i="1"/>
  <c r="E238" i="1"/>
  <c r="L238" i="1" s="1"/>
  <c r="U238" i="1"/>
  <c r="T238" i="1"/>
  <c r="D238" i="1" l="1"/>
  <c r="H238" i="1" s="1"/>
  <c r="B239" i="1" s="1"/>
  <c r="K238" i="1"/>
  <c r="N238" i="1" s="1"/>
  <c r="P238" i="1" s="1"/>
  <c r="Q238" i="1" s="1"/>
  <c r="F238" i="1"/>
  <c r="S238" i="1" l="1"/>
  <c r="C239" i="1"/>
  <c r="E239" i="1"/>
  <c r="L239" i="1" s="1"/>
  <c r="T239" i="1"/>
  <c r="U239" i="1"/>
  <c r="D239" i="1" l="1"/>
  <c r="H239" i="1" s="1"/>
  <c r="B240" i="1" s="1"/>
  <c r="K239" i="1"/>
  <c r="N239" i="1" s="1"/>
  <c r="P239" i="1" s="1"/>
  <c r="Q239" i="1" s="1"/>
  <c r="F239" i="1"/>
  <c r="S239" i="1" l="1"/>
  <c r="E240" i="1"/>
  <c r="L240" i="1" s="1"/>
  <c r="C240" i="1"/>
  <c r="U240" i="1"/>
  <c r="T240" i="1"/>
  <c r="D240" i="1" l="1"/>
  <c r="H240" i="1" s="1"/>
  <c r="B241" i="1" s="1"/>
  <c r="K240" i="1"/>
  <c r="N240" i="1" s="1"/>
  <c r="P240" i="1" s="1"/>
  <c r="Q240" i="1" s="1"/>
  <c r="F240" i="1"/>
  <c r="S240" i="1" l="1"/>
  <c r="C241" i="1"/>
  <c r="E241" i="1"/>
  <c r="L241" i="1" s="1"/>
  <c r="U241" i="1"/>
  <c r="T241" i="1"/>
  <c r="K241" i="1" l="1"/>
  <c r="N241" i="1" s="1"/>
  <c r="P241" i="1" s="1"/>
  <c r="Q241" i="1" s="1"/>
  <c r="D241" i="1"/>
  <c r="H241" i="1" s="1"/>
  <c r="B242" i="1" s="1"/>
  <c r="F241" i="1"/>
  <c r="E242" i="1" l="1"/>
  <c r="L242" i="1" s="1"/>
  <c r="C242" i="1"/>
  <c r="U242" i="1"/>
  <c r="T242" i="1"/>
  <c r="S241" i="1"/>
  <c r="D242" i="1" l="1"/>
  <c r="H242" i="1" s="1"/>
  <c r="B243" i="1" s="1"/>
  <c r="K242" i="1"/>
  <c r="N242" i="1" s="1"/>
  <c r="P242" i="1" s="1"/>
  <c r="Q242" i="1" s="1"/>
  <c r="F242" i="1"/>
  <c r="S242" i="1" l="1"/>
  <c r="E243" i="1"/>
  <c r="L243" i="1" s="1"/>
  <c r="C243" i="1"/>
  <c r="F243" i="1"/>
  <c r="U243" i="1"/>
  <c r="T243" i="1"/>
  <c r="D243" i="1" l="1"/>
  <c r="H243" i="1" s="1"/>
  <c r="B244" i="1" s="1"/>
  <c r="K243" i="1"/>
  <c r="N243" i="1" s="1"/>
  <c r="P243" i="1" s="1"/>
  <c r="Q243" i="1" s="1"/>
  <c r="S243" i="1" l="1"/>
  <c r="E244" i="1"/>
  <c r="L244" i="1" s="1"/>
  <c r="C244" i="1"/>
  <c r="U244" i="1"/>
  <c r="T244" i="1"/>
  <c r="F244" i="1" l="1"/>
  <c r="K244" i="1"/>
  <c r="N244" i="1" s="1"/>
  <c r="P244" i="1" s="1"/>
  <c r="Q244" i="1" s="1"/>
  <c r="D244" i="1"/>
  <c r="H244" i="1" s="1"/>
  <c r="B245" i="1" s="1"/>
  <c r="S244" i="1" l="1"/>
  <c r="E245" i="1"/>
  <c r="L245" i="1" s="1"/>
  <c r="C245" i="1"/>
  <c r="U245" i="1"/>
  <c r="T245" i="1"/>
  <c r="D245" i="1" l="1"/>
  <c r="H245" i="1" s="1"/>
  <c r="B246" i="1" s="1"/>
  <c r="K245" i="1"/>
  <c r="N245" i="1" s="1"/>
  <c r="P245" i="1" s="1"/>
  <c r="Q245" i="1" s="1"/>
  <c r="F245" i="1"/>
  <c r="S245" i="1" l="1"/>
  <c r="C246" i="1"/>
  <c r="E246" i="1"/>
  <c r="L246" i="1" s="1"/>
  <c r="U246" i="1"/>
  <c r="T246" i="1"/>
  <c r="F246" i="1" l="1"/>
  <c r="D246" i="1"/>
  <c r="H246" i="1" s="1"/>
  <c r="B247" i="1" s="1"/>
  <c r="K246" i="1"/>
  <c r="N246" i="1" s="1"/>
  <c r="P246" i="1" s="1"/>
  <c r="Q246" i="1" s="1"/>
  <c r="E247" i="1" l="1"/>
  <c r="L247" i="1" s="1"/>
  <c r="C247" i="1"/>
  <c r="U247" i="1"/>
  <c r="T247" i="1"/>
  <c r="S246" i="1"/>
  <c r="D247" i="1" l="1"/>
  <c r="H247" i="1" s="1"/>
  <c r="B248" i="1" s="1"/>
  <c r="K247" i="1"/>
  <c r="N247" i="1" s="1"/>
  <c r="P247" i="1" s="1"/>
  <c r="Q247" i="1" s="1"/>
  <c r="F247" i="1"/>
  <c r="S247" i="1" l="1"/>
  <c r="E248" i="1"/>
  <c r="L248" i="1" s="1"/>
  <c r="C248" i="1"/>
  <c r="U248" i="1"/>
  <c r="T248" i="1"/>
  <c r="D248" i="1" l="1"/>
  <c r="H248" i="1" s="1"/>
  <c r="B249" i="1" s="1"/>
  <c r="K248" i="1"/>
  <c r="N248" i="1" s="1"/>
  <c r="P248" i="1" s="1"/>
  <c r="Q248" i="1" s="1"/>
  <c r="F248" i="1"/>
  <c r="S248" i="1" l="1"/>
  <c r="C249" i="1"/>
  <c r="E249" i="1"/>
  <c r="L249" i="1" s="1"/>
  <c r="U249" i="1"/>
  <c r="T249" i="1"/>
  <c r="F249" i="1" l="1"/>
  <c r="K249" i="1"/>
  <c r="N249" i="1" s="1"/>
  <c r="P249" i="1" s="1"/>
  <c r="Q249" i="1" s="1"/>
  <c r="D249" i="1"/>
  <c r="H249" i="1" s="1"/>
  <c r="B250" i="1" s="1"/>
  <c r="E250" i="1" l="1"/>
  <c r="L250" i="1" s="1"/>
  <c r="C250" i="1"/>
  <c r="U250" i="1"/>
  <c r="T250" i="1"/>
  <c r="S249" i="1"/>
  <c r="D250" i="1" l="1"/>
  <c r="H250" i="1" s="1"/>
  <c r="B251" i="1" s="1"/>
  <c r="K250" i="1"/>
  <c r="N250" i="1" s="1"/>
  <c r="P250" i="1" s="1"/>
  <c r="Q250" i="1" s="1"/>
  <c r="F250" i="1"/>
  <c r="S250" i="1" l="1"/>
  <c r="E251" i="1"/>
  <c r="L251" i="1" s="1"/>
  <c r="C251" i="1"/>
  <c r="F251" i="1"/>
  <c r="T251" i="1"/>
  <c r="U251" i="1"/>
  <c r="D251" i="1" l="1"/>
  <c r="H251" i="1" s="1"/>
  <c r="B252" i="1" s="1"/>
  <c r="K251" i="1"/>
  <c r="N251" i="1" s="1"/>
  <c r="P251" i="1" s="1"/>
  <c r="Q251" i="1" s="1"/>
  <c r="S251" i="1" l="1"/>
  <c r="E252" i="1"/>
  <c r="L252" i="1" s="1"/>
  <c r="C252" i="1"/>
  <c r="U252" i="1"/>
  <c r="T252" i="1"/>
  <c r="F252" i="1" l="1"/>
  <c r="K252" i="1"/>
  <c r="N252" i="1" s="1"/>
  <c r="P252" i="1" s="1"/>
  <c r="Q252" i="1" s="1"/>
  <c r="D252" i="1"/>
  <c r="H252" i="1" s="1"/>
  <c r="B253" i="1" s="1"/>
  <c r="S252" i="1" l="1"/>
  <c r="E253" i="1"/>
  <c r="L253" i="1" s="1"/>
  <c r="C253" i="1"/>
  <c r="U253" i="1"/>
  <c r="T253" i="1"/>
  <c r="D253" i="1" l="1"/>
  <c r="H253" i="1" s="1"/>
  <c r="B254" i="1" s="1"/>
  <c r="K253" i="1"/>
  <c r="N253" i="1" s="1"/>
  <c r="P253" i="1" s="1"/>
  <c r="Q253" i="1" s="1"/>
  <c r="F253" i="1"/>
  <c r="S253" i="1" l="1"/>
  <c r="C254" i="1"/>
  <c r="E254" i="1"/>
  <c r="L254" i="1" s="1"/>
  <c r="U254" i="1"/>
  <c r="T254" i="1"/>
  <c r="F254" i="1" l="1"/>
  <c r="D254" i="1"/>
  <c r="H254" i="1" s="1"/>
  <c r="B255" i="1" s="1"/>
  <c r="K254" i="1"/>
  <c r="N254" i="1" s="1"/>
  <c r="P254" i="1" s="1"/>
  <c r="Q254" i="1" s="1"/>
  <c r="S254" i="1" l="1"/>
  <c r="E255" i="1"/>
  <c r="L255" i="1" s="1"/>
  <c r="C255" i="1"/>
  <c r="U255" i="1"/>
  <c r="T255" i="1"/>
  <c r="F255" i="1" l="1"/>
  <c r="D255" i="1"/>
  <c r="H255" i="1" s="1"/>
  <c r="B256" i="1" s="1"/>
  <c r="K255" i="1"/>
  <c r="N255" i="1" s="1"/>
  <c r="P255" i="1" s="1"/>
  <c r="Q255" i="1" s="1"/>
  <c r="E256" i="1" l="1"/>
  <c r="L256" i="1" s="1"/>
  <c r="C256" i="1"/>
  <c r="T256" i="1"/>
  <c r="U256" i="1"/>
  <c r="S255" i="1"/>
  <c r="D256" i="1" l="1"/>
  <c r="H256" i="1" s="1"/>
  <c r="B257" i="1" s="1"/>
  <c r="K256" i="1"/>
  <c r="N256" i="1" s="1"/>
  <c r="P256" i="1" s="1"/>
  <c r="Q256" i="1" s="1"/>
  <c r="F256" i="1"/>
  <c r="S256" i="1" l="1"/>
  <c r="C257" i="1"/>
  <c r="E257" i="1"/>
  <c r="L257" i="1" s="1"/>
  <c r="U257" i="1"/>
  <c r="T257" i="1"/>
  <c r="F257" i="1" l="1"/>
  <c r="K257" i="1"/>
  <c r="N257" i="1" s="1"/>
  <c r="P257" i="1" s="1"/>
  <c r="Q257" i="1" s="1"/>
  <c r="D257" i="1"/>
  <c r="H257" i="1" s="1"/>
  <c r="B258" i="1" s="1"/>
  <c r="S257" i="1" l="1"/>
  <c r="E258" i="1"/>
  <c r="L258" i="1" s="1"/>
  <c r="C258" i="1"/>
  <c r="U258" i="1"/>
  <c r="T258" i="1"/>
  <c r="F258" i="1" l="1"/>
  <c r="D258" i="1"/>
  <c r="H258" i="1" s="1"/>
  <c r="B259" i="1" s="1"/>
  <c r="K258" i="1"/>
  <c r="N258" i="1" s="1"/>
  <c r="P258" i="1" s="1"/>
  <c r="Q258" i="1" s="1"/>
  <c r="S258" i="1" l="1"/>
  <c r="E259" i="1"/>
  <c r="L259" i="1" s="1"/>
  <c r="C259" i="1"/>
  <c r="F259" i="1"/>
  <c r="U259" i="1"/>
  <c r="T259" i="1"/>
  <c r="D259" i="1" l="1"/>
  <c r="H259" i="1" s="1"/>
  <c r="B260" i="1" s="1"/>
  <c r="K259" i="1"/>
  <c r="N259" i="1" s="1"/>
  <c r="P259" i="1" s="1"/>
  <c r="Q259" i="1" s="1"/>
  <c r="S259" i="1" l="1"/>
  <c r="C260" i="1"/>
  <c r="E260" i="1"/>
  <c r="L260" i="1" s="1"/>
  <c r="U260" i="1"/>
  <c r="T260" i="1"/>
  <c r="F260" i="1" l="1"/>
  <c r="K260" i="1"/>
  <c r="N260" i="1" s="1"/>
  <c r="P260" i="1" s="1"/>
  <c r="Q260" i="1" s="1"/>
  <c r="D260" i="1"/>
  <c r="H260" i="1" s="1"/>
  <c r="B261" i="1" s="1"/>
  <c r="S260" i="1" l="1"/>
  <c r="E261" i="1"/>
  <c r="L261" i="1" s="1"/>
  <c r="C261" i="1"/>
  <c r="U261" i="1"/>
  <c r="T261" i="1"/>
  <c r="K261" i="1" l="1"/>
  <c r="N261" i="1" s="1"/>
  <c r="P261" i="1" s="1"/>
  <c r="Q261" i="1" s="1"/>
  <c r="D261" i="1"/>
  <c r="H261" i="1" s="1"/>
  <c r="B262" i="1" s="1"/>
  <c r="F261" i="1"/>
  <c r="C262" i="1" l="1"/>
  <c r="E262" i="1"/>
  <c r="L262" i="1" s="1"/>
  <c r="T262" i="1"/>
  <c r="U262" i="1"/>
  <c r="S261" i="1"/>
  <c r="F262" i="1" l="1"/>
  <c r="K262" i="1"/>
  <c r="N262" i="1" s="1"/>
  <c r="P262" i="1" s="1"/>
  <c r="Q262" i="1" s="1"/>
  <c r="D262" i="1"/>
  <c r="H262" i="1" s="1"/>
  <c r="B263" i="1" s="1"/>
  <c r="S262" i="1" l="1"/>
  <c r="E263" i="1"/>
  <c r="L263" i="1" s="1"/>
  <c r="C263" i="1"/>
  <c r="U263" i="1"/>
  <c r="T263" i="1"/>
  <c r="K263" i="1" l="1"/>
  <c r="N263" i="1" s="1"/>
  <c r="P263" i="1" s="1"/>
  <c r="Q263" i="1" s="1"/>
  <c r="D263" i="1"/>
  <c r="H263" i="1" s="1"/>
  <c r="B264" i="1" s="1"/>
  <c r="F263" i="1"/>
  <c r="E264" i="1" l="1"/>
  <c r="L264" i="1" s="1"/>
  <c r="C264" i="1"/>
  <c r="F264" i="1"/>
  <c r="U264" i="1"/>
  <c r="T264" i="1"/>
  <c r="S263" i="1"/>
  <c r="K264" i="1" l="1"/>
  <c r="N264" i="1" s="1"/>
  <c r="P264" i="1" s="1"/>
  <c r="Q264" i="1" s="1"/>
  <c r="D264" i="1"/>
  <c r="H264" i="1" s="1"/>
  <c r="B265" i="1" s="1"/>
  <c r="E265" i="1" l="1"/>
  <c r="L265" i="1" s="1"/>
  <c r="C265" i="1"/>
  <c r="T265" i="1"/>
  <c r="U265" i="1"/>
  <c r="S264" i="1"/>
  <c r="K265" i="1" l="1"/>
  <c r="N265" i="1" s="1"/>
  <c r="P265" i="1" s="1"/>
  <c r="Q265" i="1" s="1"/>
  <c r="D265" i="1"/>
  <c r="H265" i="1" s="1"/>
  <c r="B266" i="1" s="1"/>
  <c r="F265" i="1"/>
  <c r="E266" i="1" l="1"/>
  <c r="L266" i="1" s="1"/>
  <c r="C266" i="1"/>
  <c r="U266" i="1"/>
  <c r="T266" i="1"/>
  <c r="S265" i="1"/>
  <c r="D266" i="1" l="1"/>
  <c r="H266" i="1" s="1"/>
  <c r="B267" i="1" s="1"/>
  <c r="K266" i="1"/>
  <c r="N266" i="1" s="1"/>
  <c r="P266" i="1" s="1"/>
  <c r="Q266" i="1" s="1"/>
  <c r="F266" i="1"/>
  <c r="S266" i="1" l="1"/>
  <c r="C267" i="1"/>
  <c r="E267" i="1"/>
  <c r="L267" i="1" s="1"/>
  <c r="U267" i="1"/>
  <c r="T267" i="1"/>
  <c r="F267" i="1" l="1"/>
  <c r="D267" i="1"/>
  <c r="H267" i="1" s="1"/>
  <c r="B268" i="1" s="1"/>
  <c r="K267" i="1"/>
  <c r="N267" i="1" s="1"/>
  <c r="P267" i="1" s="1"/>
  <c r="Q267" i="1" s="1"/>
  <c r="S267" i="1" l="1"/>
  <c r="E268" i="1"/>
  <c r="L268" i="1" s="1"/>
  <c r="C268" i="1"/>
  <c r="U268" i="1"/>
  <c r="T268" i="1"/>
  <c r="K268" i="1" l="1"/>
  <c r="N268" i="1" s="1"/>
  <c r="P268" i="1" s="1"/>
  <c r="Q268" i="1" s="1"/>
  <c r="D268" i="1"/>
  <c r="H268" i="1" s="1"/>
  <c r="B269" i="1" s="1"/>
  <c r="F268" i="1"/>
  <c r="E269" i="1" l="1"/>
  <c r="L269" i="1" s="1"/>
  <c r="C269" i="1"/>
  <c r="U269" i="1"/>
  <c r="T269" i="1"/>
  <c r="S268" i="1"/>
  <c r="D269" i="1" l="1"/>
  <c r="H269" i="1" s="1"/>
  <c r="B270" i="1" s="1"/>
  <c r="K269" i="1"/>
  <c r="N269" i="1" s="1"/>
  <c r="P269" i="1" s="1"/>
  <c r="Q269" i="1" s="1"/>
  <c r="F269" i="1"/>
  <c r="S269" i="1" l="1"/>
  <c r="C270" i="1"/>
  <c r="E270" i="1"/>
  <c r="L270" i="1" s="1"/>
  <c r="T270" i="1"/>
  <c r="U270" i="1"/>
  <c r="F270" i="1" l="1"/>
  <c r="K270" i="1"/>
  <c r="N270" i="1" s="1"/>
  <c r="P270" i="1" s="1"/>
  <c r="Q270" i="1" s="1"/>
  <c r="D270" i="1"/>
  <c r="H270" i="1" s="1"/>
  <c r="B271" i="1" s="1"/>
  <c r="E271" i="1" l="1"/>
  <c r="L271" i="1" s="1"/>
  <c r="C271" i="1"/>
  <c r="U271" i="1"/>
  <c r="T271" i="1"/>
  <c r="S270" i="1"/>
  <c r="D271" i="1" l="1"/>
  <c r="H271" i="1" s="1"/>
  <c r="B272" i="1" s="1"/>
  <c r="K271" i="1"/>
  <c r="N271" i="1" s="1"/>
  <c r="P271" i="1" s="1"/>
  <c r="Q271" i="1" s="1"/>
  <c r="F271" i="1"/>
  <c r="S271" i="1" l="1"/>
  <c r="E272" i="1"/>
  <c r="L272" i="1" s="1"/>
  <c r="C272" i="1"/>
  <c r="F272" i="1"/>
  <c r="U272" i="1"/>
  <c r="T272" i="1"/>
  <c r="D272" i="1" l="1"/>
  <c r="H272" i="1" s="1"/>
  <c r="B273" i="1" s="1"/>
  <c r="K272" i="1"/>
  <c r="N272" i="1" s="1"/>
  <c r="P272" i="1" s="1"/>
  <c r="Q272" i="1" s="1"/>
  <c r="S272" i="1" l="1"/>
  <c r="E273" i="1"/>
  <c r="L273" i="1" s="1"/>
  <c r="C273" i="1"/>
  <c r="U273" i="1"/>
  <c r="T273" i="1"/>
  <c r="K273" i="1" l="1"/>
  <c r="N273" i="1" s="1"/>
  <c r="P273" i="1" s="1"/>
  <c r="Q273" i="1" s="1"/>
  <c r="D273" i="1"/>
  <c r="H273" i="1" s="1"/>
  <c r="B274" i="1" s="1"/>
  <c r="F273" i="1"/>
  <c r="E274" i="1" l="1"/>
  <c r="L274" i="1" s="1"/>
  <c r="C274" i="1"/>
  <c r="U274" i="1"/>
  <c r="T274" i="1"/>
  <c r="S273" i="1"/>
  <c r="D274" i="1" l="1"/>
  <c r="H274" i="1" s="1"/>
  <c r="B275" i="1" s="1"/>
  <c r="K274" i="1"/>
  <c r="N274" i="1" s="1"/>
  <c r="P274" i="1" s="1"/>
  <c r="Q274" i="1" s="1"/>
  <c r="F274" i="1"/>
  <c r="S274" i="1" l="1"/>
  <c r="C275" i="1"/>
  <c r="E275" i="1"/>
  <c r="L275" i="1" s="1"/>
  <c r="U275" i="1"/>
  <c r="T275" i="1"/>
  <c r="D275" i="1" l="1"/>
  <c r="H275" i="1" s="1"/>
  <c r="B276" i="1" s="1"/>
  <c r="K275" i="1"/>
  <c r="N275" i="1" s="1"/>
  <c r="P275" i="1" s="1"/>
  <c r="Q275" i="1" s="1"/>
  <c r="F275" i="1"/>
  <c r="S275" i="1" l="1"/>
  <c r="C276" i="1"/>
  <c r="E276" i="1"/>
  <c r="L276" i="1" s="1"/>
  <c r="U276" i="1"/>
  <c r="T276" i="1"/>
  <c r="D276" i="1" l="1"/>
  <c r="H276" i="1" s="1"/>
  <c r="B277" i="1" s="1"/>
  <c r="K276" i="1"/>
  <c r="N276" i="1" s="1"/>
  <c r="P276" i="1" s="1"/>
  <c r="Q276" i="1" s="1"/>
  <c r="F276" i="1"/>
  <c r="S276" i="1" l="1"/>
  <c r="E277" i="1"/>
  <c r="L277" i="1" s="1"/>
  <c r="C277" i="1"/>
  <c r="U277" i="1"/>
  <c r="T277" i="1"/>
  <c r="D277" i="1" l="1"/>
  <c r="H277" i="1" s="1"/>
  <c r="B278" i="1" s="1"/>
  <c r="K277" i="1"/>
  <c r="N277" i="1" s="1"/>
  <c r="P277" i="1" s="1"/>
  <c r="Q277" i="1" s="1"/>
  <c r="F277" i="1"/>
  <c r="S277" i="1" l="1"/>
  <c r="C278" i="1"/>
  <c r="E278" i="1"/>
  <c r="L278" i="1" s="1"/>
  <c r="T278" i="1"/>
  <c r="U278" i="1"/>
  <c r="F278" i="1" l="1"/>
  <c r="K278" i="1"/>
  <c r="N278" i="1" s="1"/>
  <c r="P278" i="1" s="1"/>
  <c r="Q278" i="1" s="1"/>
  <c r="D278" i="1"/>
  <c r="H278" i="1" s="1"/>
  <c r="B279" i="1" s="1"/>
  <c r="E279" i="1" l="1"/>
  <c r="L279" i="1" s="1"/>
  <c r="C279" i="1"/>
  <c r="T279" i="1"/>
  <c r="U279" i="1"/>
  <c r="S278" i="1"/>
  <c r="K279" i="1" l="1"/>
  <c r="N279" i="1" s="1"/>
  <c r="P279" i="1" s="1"/>
  <c r="Q279" i="1" s="1"/>
  <c r="D279" i="1"/>
  <c r="H279" i="1" s="1"/>
  <c r="B280" i="1" s="1"/>
  <c r="F279" i="1"/>
  <c r="E280" i="1" l="1"/>
  <c r="L280" i="1" s="1"/>
  <c r="C280" i="1"/>
  <c r="F280" i="1"/>
  <c r="T280" i="1"/>
  <c r="U280" i="1"/>
  <c r="S279" i="1"/>
  <c r="D280" i="1" l="1"/>
  <c r="H280" i="1" s="1"/>
  <c r="B281" i="1" s="1"/>
  <c r="K280" i="1"/>
  <c r="N280" i="1" s="1"/>
  <c r="P280" i="1" s="1"/>
  <c r="Q280" i="1" s="1"/>
  <c r="S280" i="1" l="1"/>
  <c r="E281" i="1"/>
  <c r="L281" i="1" s="1"/>
  <c r="C281" i="1"/>
  <c r="F281" i="1"/>
  <c r="U281" i="1"/>
  <c r="T281" i="1"/>
  <c r="K281" i="1" l="1"/>
  <c r="N281" i="1" s="1"/>
  <c r="P281" i="1" s="1"/>
  <c r="Q281" i="1" s="1"/>
  <c r="D281" i="1"/>
  <c r="H281" i="1" s="1"/>
  <c r="B282" i="1" s="1"/>
  <c r="E282" i="1" l="1"/>
  <c r="L282" i="1" s="1"/>
  <c r="C282" i="1"/>
  <c r="U282" i="1"/>
  <c r="T282" i="1"/>
  <c r="S281" i="1"/>
  <c r="F282" i="1" l="1"/>
  <c r="D282" i="1"/>
  <c r="H282" i="1" s="1"/>
  <c r="B283" i="1" s="1"/>
  <c r="K282" i="1"/>
  <c r="N282" i="1" s="1"/>
  <c r="P282" i="1" s="1"/>
  <c r="Q282" i="1" s="1"/>
  <c r="S282" i="1" l="1"/>
  <c r="C283" i="1"/>
  <c r="E283" i="1"/>
  <c r="L283" i="1" s="1"/>
  <c r="T283" i="1"/>
  <c r="U283" i="1"/>
  <c r="F283" i="1" l="1"/>
  <c r="D283" i="1"/>
  <c r="H283" i="1" s="1"/>
  <c r="B284" i="1" s="1"/>
  <c r="K283" i="1"/>
  <c r="N283" i="1" s="1"/>
  <c r="P283" i="1" s="1"/>
  <c r="Q283" i="1" s="1"/>
  <c r="S283" i="1" l="1"/>
  <c r="E284" i="1"/>
  <c r="L284" i="1" s="1"/>
  <c r="C284" i="1"/>
  <c r="U284" i="1"/>
  <c r="T284" i="1"/>
  <c r="F284" i="1" l="1"/>
  <c r="D284" i="1"/>
  <c r="H284" i="1" s="1"/>
  <c r="B285" i="1" s="1"/>
  <c r="K284" i="1"/>
  <c r="N284" i="1" s="1"/>
  <c r="P284" i="1" s="1"/>
  <c r="Q284" i="1" s="1"/>
  <c r="S284" i="1" l="1"/>
  <c r="E285" i="1"/>
  <c r="L285" i="1" s="1"/>
  <c r="C285" i="1"/>
  <c r="T285" i="1"/>
  <c r="U285" i="1"/>
  <c r="D285" i="1" l="1"/>
  <c r="H285" i="1" s="1"/>
  <c r="B286" i="1" s="1"/>
  <c r="K285" i="1"/>
  <c r="N285" i="1" s="1"/>
  <c r="P285" i="1" s="1"/>
  <c r="Q285" i="1" s="1"/>
  <c r="F285" i="1"/>
  <c r="S285" i="1" l="1"/>
  <c r="C286" i="1"/>
  <c r="E286" i="1"/>
  <c r="L286" i="1" s="1"/>
  <c r="U286" i="1"/>
  <c r="T286" i="1"/>
  <c r="F286" i="1" l="1"/>
  <c r="K286" i="1"/>
  <c r="N286" i="1" s="1"/>
  <c r="P286" i="1" s="1"/>
  <c r="Q286" i="1" s="1"/>
  <c r="D286" i="1"/>
  <c r="H286" i="1" s="1"/>
  <c r="B287" i="1" s="1"/>
  <c r="E287" i="1" l="1"/>
  <c r="L287" i="1" s="1"/>
  <c r="F287" i="1"/>
  <c r="C287" i="1"/>
  <c r="T287" i="1"/>
  <c r="U287" i="1"/>
  <c r="S286" i="1"/>
  <c r="K287" i="1" l="1"/>
  <c r="N287" i="1" s="1"/>
  <c r="P287" i="1" s="1"/>
  <c r="Q287" i="1" s="1"/>
  <c r="D287" i="1"/>
  <c r="H287" i="1" s="1"/>
  <c r="B288" i="1" s="1"/>
  <c r="E288" i="1" l="1"/>
  <c r="L288" i="1" s="1"/>
  <c r="C288" i="1"/>
  <c r="T288" i="1"/>
  <c r="U288" i="1"/>
  <c r="S287" i="1"/>
  <c r="K288" i="1" l="1"/>
  <c r="N288" i="1" s="1"/>
  <c r="P288" i="1" s="1"/>
  <c r="Q288" i="1" s="1"/>
  <c r="D288" i="1"/>
  <c r="H288" i="1" s="1"/>
  <c r="B289" i="1" s="1"/>
  <c r="F288" i="1"/>
  <c r="E289" i="1" l="1"/>
  <c r="L289" i="1" s="1"/>
  <c r="C289" i="1"/>
  <c r="U289" i="1"/>
  <c r="T289" i="1"/>
  <c r="S288" i="1"/>
  <c r="K289" i="1" l="1"/>
  <c r="N289" i="1" s="1"/>
  <c r="P289" i="1" s="1"/>
  <c r="Q289" i="1" s="1"/>
  <c r="D289" i="1"/>
  <c r="H289" i="1" s="1"/>
  <c r="B290" i="1" s="1"/>
  <c r="F289" i="1"/>
  <c r="C290" i="1" l="1"/>
  <c r="E290" i="1"/>
  <c r="L290" i="1" s="1"/>
  <c r="U290" i="1"/>
  <c r="T290" i="1"/>
  <c r="S289" i="1"/>
  <c r="F290" i="1" l="1"/>
  <c r="D290" i="1"/>
  <c r="H290" i="1" s="1"/>
  <c r="B291" i="1" s="1"/>
  <c r="K290" i="1"/>
  <c r="N290" i="1" s="1"/>
  <c r="P290" i="1" s="1"/>
  <c r="Q290" i="1" s="1"/>
  <c r="E291" i="1" l="1"/>
  <c r="L291" i="1" s="1"/>
  <c r="C291" i="1"/>
  <c r="U291" i="1"/>
  <c r="T291" i="1"/>
  <c r="S290" i="1"/>
  <c r="K291" i="1" l="1"/>
  <c r="N291" i="1" s="1"/>
  <c r="P291" i="1" s="1"/>
  <c r="Q291" i="1" s="1"/>
  <c r="D291" i="1"/>
  <c r="H291" i="1" s="1"/>
  <c r="B292" i="1" s="1"/>
  <c r="F291" i="1"/>
  <c r="E292" i="1" l="1"/>
  <c r="L292" i="1" s="1"/>
  <c r="C292" i="1"/>
  <c r="T292" i="1"/>
  <c r="U292" i="1"/>
  <c r="S291" i="1"/>
  <c r="D292" i="1" l="1"/>
  <c r="H292" i="1" s="1"/>
  <c r="B293" i="1" s="1"/>
  <c r="K292" i="1"/>
  <c r="N292" i="1" s="1"/>
  <c r="P292" i="1" s="1"/>
  <c r="Q292" i="1" s="1"/>
  <c r="F292" i="1"/>
  <c r="S292" i="1" l="1"/>
  <c r="C293" i="1"/>
  <c r="E293" i="1"/>
  <c r="L293" i="1" s="1"/>
  <c r="U293" i="1"/>
  <c r="T293" i="1"/>
  <c r="K293" i="1" l="1"/>
  <c r="N293" i="1" s="1"/>
  <c r="P293" i="1" s="1"/>
  <c r="Q293" i="1" s="1"/>
  <c r="D293" i="1"/>
  <c r="H293" i="1" s="1"/>
  <c r="B294" i="1" s="1"/>
  <c r="F293" i="1"/>
  <c r="C294" i="1" l="1"/>
  <c r="E294" i="1"/>
  <c r="L294" i="1" s="1"/>
  <c r="U294" i="1"/>
  <c r="T294" i="1"/>
  <c r="S293" i="1"/>
  <c r="F294" i="1" l="1"/>
  <c r="K294" i="1"/>
  <c r="N294" i="1" s="1"/>
  <c r="P294" i="1" s="1"/>
  <c r="Q294" i="1" s="1"/>
  <c r="D294" i="1"/>
  <c r="H294" i="1" s="1"/>
  <c r="B295" i="1" s="1"/>
  <c r="S294" i="1" l="1"/>
  <c r="E295" i="1"/>
  <c r="L295" i="1" s="1"/>
  <c r="C295" i="1"/>
  <c r="U295" i="1"/>
  <c r="T295" i="1"/>
  <c r="F295" i="1" l="1"/>
  <c r="D295" i="1"/>
  <c r="H295" i="1" s="1"/>
  <c r="B296" i="1" s="1"/>
  <c r="K295" i="1"/>
  <c r="N295" i="1" s="1"/>
  <c r="P295" i="1" s="1"/>
  <c r="Q295" i="1" s="1"/>
  <c r="S295" i="1" l="1"/>
  <c r="C296" i="1"/>
  <c r="E296" i="1"/>
  <c r="L296" i="1" s="1"/>
  <c r="T296" i="1"/>
  <c r="U296" i="1"/>
  <c r="F296" i="1" l="1"/>
  <c r="K296" i="1"/>
  <c r="N296" i="1" s="1"/>
  <c r="P296" i="1" s="1"/>
  <c r="Q296" i="1" s="1"/>
  <c r="D296" i="1"/>
  <c r="H296" i="1" s="1"/>
  <c r="B297" i="1" s="1"/>
  <c r="S296" i="1" l="1"/>
  <c r="E297" i="1"/>
  <c r="L297" i="1" s="1"/>
  <c r="C297" i="1"/>
  <c r="U297" i="1"/>
  <c r="T297" i="1"/>
  <c r="K297" i="1" l="1"/>
  <c r="N297" i="1" s="1"/>
  <c r="P297" i="1" s="1"/>
  <c r="Q297" i="1" s="1"/>
  <c r="D297" i="1"/>
  <c r="H297" i="1" s="1"/>
  <c r="B298" i="1" s="1"/>
  <c r="F297" i="1"/>
  <c r="C298" i="1" l="1"/>
  <c r="E298" i="1"/>
  <c r="L298" i="1" s="1"/>
  <c r="F298" i="1"/>
  <c r="U298" i="1"/>
  <c r="T298" i="1"/>
  <c r="S297" i="1"/>
  <c r="D298" i="1" l="1"/>
  <c r="H298" i="1" s="1"/>
  <c r="B299" i="1" s="1"/>
  <c r="K298" i="1"/>
  <c r="N298" i="1" s="1"/>
  <c r="P298" i="1" s="1"/>
  <c r="Q298" i="1" s="1"/>
  <c r="S298" i="1" l="1"/>
  <c r="E299" i="1"/>
  <c r="L299" i="1" s="1"/>
  <c r="C299" i="1"/>
  <c r="T299" i="1"/>
  <c r="U299" i="1"/>
  <c r="K299" i="1" l="1"/>
  <c r="N299" i="1" s="1"/>
  <c r="P299" i="1" s="1"/>
  <c r="Q299" i="1" s="1"/>
  <c r="D299" i="1"/>
  <c r="H299" i="1" s="1"/>
  <c r="B300" i="1" s="1"/>
  <c r="F299" i="1"/>
  <c r="E300" i="1" l="1"/>
  <c r="L300" i="1" s="1"/>
  <c r="C300" i="1"/>
  <c r="U300" i="1"/>
  <c r="T300" i="1"/>
  <c r="S299" i="1"/>
  <c r="D300" i="1" l="1"/>
  <c r="H300" i="1" s="1"/>
  <c r="B301" i="1" s="1"/>
  <c r="K300" i="1"/>
  <c r="N300" i="1" s="1"/>
  <c r="P300" i="1" s="1"/>
  <c r="Q300" i="1" s="1"/>
  <c r="F300" i="1"/>
  <c r="S300" i="1" l="1"/>
  <c r="C301" i="1"/>
  <c r="E301" i="1"/>
  <c r="L301" i="1" s="1"/>
  <c r="U301" i="1"/>
  <c r="T301" i="1"/>
  <c r="F301" i="1" l="1"/>
  <c r="K301" i="1"/>
  <c r="N301" i="1" s="1"/>
  <c r="P301" i="1" s="1"/>
  <c r="Q301" i="1" s="1"/>
  <c r="D301" i="1"/>
  <c r="H301" i="1" s="1"/>
  <c r="B302" i="1" s="1"/>
  <c r="S301" i="1" l="1"/>
  <c r="E302" i="1"/>
  <c r="L302" i="1" s="1"/>
  <c r="C302" i="1"/>
  <c r="U302" i="1"/>
  <c r="T302" i="1"/>
  <c r="D302" i="1" l="1"/>
  <c r="H302" i="1" s="1"/>
  <c r="B303" i="1" s="1"/>
  <c r="K302" i="1"/>
  <c r="N302" i="1" s="1"/>
  <c r="P302" i="1" s="1"/>
  <c r="Q302" i="1" s="1"/>
  <c r="F302" i="1"/>
  <c r="S302" i="1" l="1"/>
  <c r="E303" i="1"/>
  <c r="L303" i="1" s="1"/>
  <c r="C303" i="1"/>
  <c r="U303" i="1"/>
  <c r="T303" i="1"/>
  <c r="F303" i="1" l="1"/>
  <c r="D303" i="1"/>
  <c r="H303" i="1" s="1"/>
  <c r="B304" i="1" s="1"/>
  <c r="K303" i="1"/>
  <c r="N303" i="1" s="1"/>
  <c r="P303" i="1" s="1"/>
  <c r="Q303" i="1" s="1"/>
  <c r="S303" i="1" l="1"/>
  <c r="E304" i="1"/>
  <c r="L304" i="1" s="1"/>
  <c r="C304" i="1"/>
  <c r="U304" i="1"/>
  <c r="T304" i="1"/>
  <c r="K304" i="1" l="1"/>
  <c r="N304" i="1" s="1"/>
  <c r="P304" i="1" s="1"/>
  <c r="Q304" i="1" s="1"/>
  <c r="D304" i="1"/>
  <c r="H304" i="1" s="1"/>
  <c r="B305" i="1" s="1"/>
  <c r="F304" i="1"/>
  <c r="E305" i="1" l="1"/>
  <c r="L305" i="1" s="1"/>
  <c r="C305" i="1"/>
  <c r="U305" i="1"/>
  <c r="T305" i="1"/>
  <c r="S304" i="1"/>
  <c r="D305" i="1" l="1"/>
  <c r="H305" i="1" s="1"/>
  <c r="B306" i="1" s="1"/>
  <c r="K305" i="1"/>
  <c r="N305" i="1" s="1"/>
  <c r="P305" i="1" s="1"/>
  <c r="Q305" i="1" s="1"/>
  <c r="F305" i="1"/>
  <c r="S305" i="1" l="1"/>
  <c r="C306" i="1"/>
  <c r="E306" i="1"/>
  <c r="L306" i="1" s="1"/>
  <c r="F306" i="1"/>
  <c r="U306" i="1"/>
  <c r="T306" i="1"/>
  <c r="D306" i="1" l="1"/>
  <c r="H306" i="1" s="1"/>
  <c r="B307" i="1" s="1"/>
  <c r="K306" i="1"/>
  <c r="N306" i="1" s="1"/>
  <c r="P306" i="1" s="1"/>
  <c r="Q306" i="1" s="1"/>
  <c r="S306" i="1" l="1"/>
  <c r="E307" i="1"/>
  <c r="L307" i="1" s="1"/>
  <c r="C307" i="1"/>
  <c r="U307" i="1"/>
  <c r="T307" i="1"/>
  <c r="D307" i="1" l="1"/>
  <c r="H307" i="1" s="1"/>
  <c r="B308" i="1" s="1"/>
  <c r="K307" i="1"/>
  <c r="N307" i="1" s="1"/>
  <c r="P307" i="1" s="1"/>
  <c r="Q307" i="1" s="1"/>
  <c r="F307" i="1"/>
  <c r="S307" i="1" l="1"/>
  <c r="E308" i="1"/>
  <c r="L308" i="1" s="1"/>
  <c r="C308" i="1"/>
  <c r="U308" i="1"/>
  <c r="T308" i="1"/>
  <c r="D308" i="1" l="1"/>
  <c r="H308" i="1" s="1"/>
  <c r="B309" i="1" s="1"/>
  <c r="K308" i="1"/>
  <c r="N308" i="1" s="1"/>
  <c r="P308" i="1" s="1"/>
  <c r="Q308" i="1" s="1"/>
  <c r="F308" i="1"/>
  <c r="S308" i="1" l="1"/>
  <c r="C309" i="1"/>
  <c r="E309" i="1"/>
  <c r="L309" i="1" s="1"/>
  <c r="U309" i="1"/>
  <c r="T309" i="1"/>
  <c r="F309" i="1" l="1"/>
  <c r="K309" i="1"/>
  <c r="N309" i="1" s="1"/>
  <c r="P309" i="1" s="1"/>
  <c r="Q309" i="1" s="1"/>
  <c r="D309" i="1"/>
  <c r="H309" i="1" s="1"/>
  <c r="B310" i="1" s="1"/>
  <c r="S309" i="1" l="1"/>
  <c r="E310" i="1"/>
  <c r="L310" i="1" s="1"/>
  <c r="C310" i="1"/>
  <c r="U310" i="1"/>
  <c r="T310" i="1"/>
  <c r="F310" i="1" l="1"/>
  <c r="D310" i="1"/>
  <c r="H310" i="1" s="1"/>
  <c r="B311" i="1" s="1"/>
  <c r="K310" i="1"/>
  <c r="N310" i="1" s="1"/>
  <c r="P310" i="1" s="1"/>
  <c r="Q310" i="1" s="1"/>
  <c r="S310" i="1" l="1"/>
  <c r="E311" i="1"/>
  <c r="L311" i="1" s="1"/>
  <c r="C311" i="1"/>
  <c r="F311" i="1"/>
  <c r="U311" i="1"/>
  <c r="T311" i="1"/>
  <c r="D311" i="1" l="1"/>
  <c r="H311" i="1" s="1"/>
  <c r="B312" i="1" s="1"/>
  <c r="K311" i="1"/>
  <c r="N311" i="1" s="1"/>
  <c r="P311" i="1" s="1"/>
  <c r="Q311" i="1" s="1"/>
  <c r="S311" i="1" l="1"/>
  <c r="E312" i="1"/>
  <c r="L312" i="1" s="1"/>
  <c r="C312" i="1"/>
  <c r="U312" i="1"/>
  <c r="T312" i="1"/>
  <c r="K312" i="1" l="1"/>
  <c r="N312" i="1" s="1"/>
  <c r="P312" i="1" s="1"/>
  <c r="Q312" i="1" s="1"/>
  <c r="D312" i="1"/>
  <c r="H312" i="1" s="1"/>
  <c r="B313" i="1" s="1"/>
  <c r="F312" i="1"/>
  <c r="E313" i="1" l="1"/>
  <c r="L313" i="1" s="1"/>
  <c r="C313" i="1"/>
  <c r="U313" i="1"/>
  <c r="T313" i="1"/>
  <c r="S312" i="1"/>
  <c r="D313" i="1" l="1"/>
  <c r="H313" i="1" s="1"/>
  <c r="B314" i="1" s="1"/>
  <c r="K313" i="1"/>
  <c r="N313" i="1" s="1"/>
  <c r="P313" i="1" s="1"/>
  <c r="Q313" i="1" s="1"/>
  <c r="F313" i="1"/>
  <c r="S313" i="1" l="1"/>
  <c r="C314" i="1"/>
  <c r="E314" i="1"/>
  <c r="L314" i="1" s="1"/>
  <c r="U314" i="1"/>
  <c r="T314" i="1"/>
  <c r="D314" i="1" l="1"/>
  <c r="H314" i="1" s="1"/>
  <c r="B315" i="1" s="1"/>
  <c r="K314" i="1"/>
  <c r="N314" i="1" s="1"/>
  <c r="P314" i="1" s="1"/>
  <c r="Q314" i="1" s="1"/>
  <c r="F314" i="1"/>
  <c r="S314" i="1" l="1"/>
  <c r="E315" i="1"/>
  <c r="L315" i="1" s="1"/>
  <c r="C315" i="1"/>
  <c r="U315" i="1"/>
  <c r="T315" i="1"/>
  <c r="D315" i="1" l="1"/>
  <c r="H315" i="1" s="1"/>
  <c r="B316" i="1" s="1"/>
  <c r="K315" i="1"/>
  <c r="N315" i="1" s="1"/>
  <c r="P315" i="1" s="1"/>
  <c r="Q315" i="1" s="1"/>
  <c r="F315" i="1"/>
  <c r="S315" i="1" l="1"/>
  <c r="E316" i="1"/>
  <c r="L316" i="1" s="1"/>
  <c r="C316" i="1"/>
  <c r="U316" i="1"/>
  <c r="T316" i="1"/>
  <c r="D316" i="1" l="1"/>
  <c r="H316" i="1" s="1"/>
  <c r="B317" i="1" s="1"/>
  <c r="K316" i="1"/>
  <c r="N316" i="1" s="1"/>
  <c r="P316" i="1" s="1"/>
  <c r="Q316" i="1" s="1"/>
  <c r="F316" i="1"/>
  <c r="S316" i="1" l="1"/>
  <c r="E317" i="1"/>
  <c r="L317" i="1" s="1"/>
  <c r="C317" i="1"/>
  <c r="F317" i="1"/>
  <c r="U317" i="1"/>
  <c r="T317" i="1"/>
  <c r="D317" i="1" l="1"/>
  <c r="H317" i="1" s="1"/>
  <c r="B318" i="1" s="1"/>
  <c r="K317" i="1"/>
  <c r="N317" i="1" s="1"/>
  <c r="P317" i="1" s="1"/>
  <c r="Q317" i="1" s="1"/>
  <c r="S317" i="1" l="1"/>
  <c r="C318" i="1"/>
  <c r="E318" i="1"/>
  <c r="L318" i="1" s="1"/>
  <c r="U318" i="1"/>
  <c r="T318" i="1"/>
  <c r="F318" i="1" l="1"/>
  <c r="D318" i="1"/>
  <c r="H318" i="1" s="1"/>
  <c r="B319" i="1" s="1"/>
  <c r="K318" i="1"/>
  <c r="N318" i="1" s="1"/>
  <c r="P318" i="1" s="1"/>
  <c r="Q318" i="1" s="1"/>
  <c r="S318" i="1" l="1"/>
  <c r="E319" i="1"/>
  <c r="L319" i="1" s="1"/>
  <c r="C319" i="1"/>
  <c r="T319" i="1"/>
  <c r="U319" i="1"/>
  <c r="D319" i="1" l="1"/>
  <c r="H319" i="1" s="1"/>
  <c r="B320" i="1" s="1"/>
  <c r="K319" i="1"/>
  <c r="N319" i="1" s="1"/>
  <c r="P319" i="1" s="1"/>
  <c r="Q319" i="1" s="1"/>
  <c r="F319" i="1"/>
  <c r="S319" i="1" l="1"/>
  <c r="E320" i="1"/>
  <c r="L320" i="1" s="1"/>
  <c r="C320" i="1"/>
  <c r="U320" i="1"/>
  <c r="T320" i="1"/>
  <c r="F320" i="1" l="1"/>
  <c r="D320" i="1"/>
  <c r="H320" i="1" s="1"/>
  <c r="B321" i="1" s="1"/>
  <c r="K320" i="1"/>
  <c r="N320" i="1" s="1"/>
  <c r="P320" i="1" s="1"/>
  <c r="Q320" i="1" s="1"/>
  <c r="C321" i="1" l="1"/>
  <c r="E321" i="1"/>
  <c r="L321" i="1" s="1"/>
  <c r="U321" i="1"/>
  <c r="T321" i="1"/>
  <c r="S320" i="1"/>
  <c r="F321" i="1" l="1"/>
  <c r="K321" i="1"/>
  <c r="N321" i="1" s="1"/>
  <c r="P321" i="1" s="1"/>
  <c r="Q321" i="1" s="1"/>
  <c r="D321" i="1"/>
  <c r="H321" i="1" s="1"/>
  <c r="B322" i="1" s="1"/>
  <c r="S321" i="1" l="1"/>
  <c r="E322" i="1"/>
  <c r="L322" i="1" s="1"/>
  <c r="C322" i="1"/>
  <c r="U322" i="1"/>
  <c r="T322" i="1"/>
  <c r="K322" i="1" l="1"/>
  <c r="N322" i="1" s="1"/>
  <c r="P322" i="1" s="1"/>
  <c r="Q322" i="1" s="1"/>
  <c r="D322" i="1"/>
  <c r="H322" i="1" s="1"/>
  <c r="B323" i="1" s="1"/>
  <c r="F322" i="1"/>
  <c r="E323" i="1" l="1"/>
  <c r="L323" i="1" s="1"/>
  <c r="C323" i="1"/>
  <c r="F323" i="1"/>
  <c r="U323" i="1"/>
  <c r="T323" i="1"/>
  <c r="S322" i="1"/>
  <c r="D323" i="1" l="1"/>
  <c r="H323" i="1" s="1"/>
  <c r="B324" i="1" s="1"/>
  <c r="K323" i="1"/>
  <c r="N323" i="1" s="1"/>
  <c r="P323" i="1" s="1"/>
  <c r="Q323" i="1" s="1"/>
  <c r="S323" i="1" l="1"/>
  <c r="E324" i="1"/>
  <c r="L324" i="1" s="1"/>
  <c r="C324" i="1"/>
  <c r="F324" i="1"/>
  <c r="U324" i="1"/>
  <c r="T324" i="1"/>
  <c r="K324" i="1" l="1"/>
  <c r="N324" i="1" s="1"/>
  <c r="P324" i="1" s="1"/>
  <c r="Q324" i="1" s="1"/>
  <c r="D324" i="1"/>
  <c r="H324" i="1" s="1"/>
  <c r="B325" i="1" s="1"/>
  <c r="E325" i="1" l="1"/>
  <c r="L325" i="1" s="1"/>
  <c r="C325" i="1"/>
  <c r="U325" i="1"/>
  <c r="T325" i="1"/>
  <c r="S324" i="1"/>
  <c r="D325" i="1" l="1"/>
  <c r="H325" i="1" s="1"/>
  <c r="B326" i="1" s="1"/>
  <c r="K325" i="1"/>
  <c r="N325" i="1" s="1"/>
  <c r="P325" i="1" s="1"/>
  <c r="Q325" i="1" s="1"/>
  <c r="F325" i="1"/>
  <c r="S325" i="1" l="1"/>
  <c r="C326" i="1"/>
  <c r="E326" i="1"/>
  <c r="L326" i="1" s="1"/>
  <c r="U326" i="1"/>
  <c r="T326" i="1"/>
  <c r="F326" i="1" l="1"/>
  <c r="D326" i="1"/>
  <c r="H326" i="1" s="1"/>
  <c r="B327" i="1" s="1"/>
  <c r="K326" i="1"/>
  <c r="N326" i="1" s="1"/>
  <c r="P326" i="1" s="1"/>
  <c r="Q326" i="1" s="1"/>
  <c r="E327" i="1" l="1"/>
  <c r="L327" i="1" s="1"/>
  <c r="C327" i="1"/>
  <c r="U327" i="1"/>
  <c r="T327" i="1"/>
  <c r="S326" i="1"/>
  <c r="D327" i="1" l="1"/>
  <c r="H327" i="1" s="1"/>
  <c r="B328" i="1" s="1"/>
  <c r="K327" i="1"/>
  <c r="N327" i="1" s="1"/>
  <c r="P327" i="1" s="1"/>
  <c r="Q327" i="1" s="1"/>
  <c r="F327" i="1"/>
  <c r="S327" i="1" l="1"/>
  <c r="E328" i="1"/>
  <c r="L328" i="1" s="1"/>
  <c r="C328" i="1"/>
  <c r="U328" i="1"/>
  <c r="T328" i="1"/>
  <c r="D328" i="1" l="1"/>
  <c r="H328" i="1" s="1"/>
  <c r="B329" i="1" s="1"/>
  <c r="K328" i="1"/>
  <c r="N328" i="1" s="1"/>
  <c r="P328" i="1" s="1"/>
  <c r="Q328" i="1" s="1"/>
  <c r="F328" i="1"/>
  <c r="S328" i="1" l="1"/>
  <c r="C329" i="1"/>
  <c r="E329" i="1"/>
  <c r="L329" i="1" s="1"/>
  <c r="U329" i="1"/>
  <c r="T329" i="1"/>
  <c r="F329" i="1" l="1"/>
  <c r="K329" i="1"/>
  <c r="N329" i="1" s="1"/>
  <c r="P329" i="1" s="1"/>
  <c r="Q329" i="1" s="1"/>
  <c r="D329" i="1"/>
  <c r="H329" i="1" s="1"/>
  <c r="B330" i="1" s="1"/>
  <c r="E330" i="1" l="1"/>
  <c r="L330" i="1" s="1"/>
  <c r="C330" i="1"/>
  <c r="T330" i="1"/>
  <c r="U330" i="1"/>
  <c r="S329" i="1"/>
  <c r="K330" i="1" l="1"/>
  <c r="N330" i="1" s="1"/>
  <c r="P330" i="1" s="1"/>
  <c r="Q330" i="1" s="1"/>
  <c r="D330" i="1"/>
  <c r="H330" i="1" s="1"/>
  <c r="B331" i="1" s="1"/>
  <c r="F330" i="1"/>
  <c r="E331" i="1" l="1"/>
  <c r="L331" i="1" s="1"/>
  <c r="C331" i="1"/>
  <c r="F331" i="1"/>
  <c r="U331" i="1"/>
  <c r="T331" i="1"/>
  <c r="S330" i="1"/>
  <c r="D331" i="1" l="1"/>
  <c r="H331" i="1" s="1"/>
  <c r="B332" i="1" s="1"/>
  <c r="K331" i="1"/>
  <c r="N331" i="1" s="1"/>
  <c r="P331" i="1" s="1"/>
  <c r="Q331" i="1" s="1"/>
  <c r="S331" i="1" l="1"/>
  <c r="E332" i="1"/>
  <c r="L332" i="1" s="1"/>
  <c r="F332" i="1"/>
  <c r="C332" i="1"/>
  <c r="U332" i="1"/>
  <c r="T332" i="1"/>
  <c r="K332" i="1" l="1"/>
  <c r="N332" i="1" s="1"/>
  <c r="P332" i="1" s="1"/>
  <c r="Q332" i="1" s="1"/>
  <c r="D332" i="1"/>
  <c r="H332" i="1" s="1"/>
  <c r="B333" i="1" s="1"/>
  <c r="E333" i="1" l="1"/>
  <c r="L333" i="1" s="1"/>
  <c r="C333" i="1"/>
  <c r="U333" i="1"/>
  <c r="T333" i="1"/>
  <c r="S332" i="1"/>
  <c r="D333" i="1" l="1"/>
  <c r="H333" i="1" s="1"/>
  <c r="B334" i="1" s="1"/>
  <c r="K333" i="1"/>
  <c r="N333" i="1" s="1"/>
  <c r="P333" i="1" s="1"/>
  <c r="Q333" i="1" s="1"/>
  <c r="F333" i="1"/>
  <c r="S333" i="1" l="1"/>
  <c r="C334" i="1"/>
  <c r="E334" i="1"/>
  <c r="L334" i="1" s="1"/>
  <c r="U334" i="1"/>
  <c r="T334" i="1"/>
  <c r="D334" i="1" l="1"/>
  <c r="H334" i="1" s="1"/>
  <c r="B335" i="1" s="1"/>
  <c r="K334" i="1"/>
  <c r="N334" i="1" s="1"/>
  <c r="P334" i="1" s="1"/>
  <c r="Q334" i="1" s="1"/>
  <c r="F334" i="1"/>
  <c r="S334" i="1" l="1"/>
  <c r="E335" i="1"/>
  <c r="L335" i="1" s="1"/>
  <c r="C335" i="1"/>
  <c r="U335" i="1"/>
  <c r="T335" i="1"/>
  <c r="D335" i="1" l="1"/>
  <c r="H335" i="1" s="1"/>
  <c r="B336" i="1" s="1"/>
  <c r="K335" i="1"/>
  <c r="N335" i="1" s="1"/>
  <c r="P335" i="1" s="1"/>
  <c r="Q335" i="1" s="1"/>
  <c r="F335" i="1"/>
  <c r="S335" i="1" l="1"/>
  <c r="E336" i="1"/>
  <c r="L336" i="1" s="1"/>
  <c r="C336" i="1"/>
  <c r="U336" i="1"/>
  <c r="T336" i="1"/>
  <c r="D336" i="1" l="1"/>
  <c r="H336" i="1" s="1"/>
  <c r="B337" i="1" s="1"/>
  <c r="K336" i="1"/>
  <c r="N336" i="1" s="1"/>
  <c r="P336" i="1" s="1"/>
  <c r="Q336" i="1" s="1"/>
  <c r="F336" i="1"/>
  <c r="S336" i="1" l="1"/>
  <c r="C337" i="1"/>
  <c r="E337" i="1"/>
  <c r="L337" i="1" s="1"/>
  <c r="T337" i="1"/>
  <c r="U337" i="1"/>
  <c r="F337" i="1" l="1"/>
  <c r="K337" i="1"/>
  <c r="N337" i="1" s="1"/>
  <c r="P337" i="1" s="1"/>
  <c r="Q337" i="1" s="1"/>
  <c r="D337" i="1"/>
  <c r="H337" i="1" s="1"/>
  <c r="B338" i="1" s="1"/>
  <c r="S337" i="1" l="1"/>
  <c r="E338" i="1"/>
  <c r="L338" i="1" s="1"/>
  <c r="C338" i="1"/>
  <c r="U338" i="1"/>
  <c r="T338" i="1"/>
  <c r="D338" i="1" l="1"/>
  <c r="H338" i="1" s="1"/>
  <c r="B339" i="1" s="1"/>
  <c r="K338" i="1"/>
  <c r="N338" i="1" s="1"/>
  <c r="P338" i="1" s="1"/>
  <c r="Q338" i="1" s="1"/>
  <c r="F338" i="1"/>
  <c r="S338" i="1" l="1"/>
  <c r="E339" i="1"/>
  <c r="L339" i="1" s="1"/>
  <c r="C339" i="1"/>
  <c r="U339" i="1"/>
  <c r="T339" i="1"/>
  <c r="F339" i="1" l="1"/>
  <c r="D339" i="1"/>
  <c r="H339" i="1" s="1"/>
  <c r="B340" i="1" s="1"/>
  <c r="K339" i="1"/>
  <c r="N339" i="1" s="1"/>
  <c r="P339" i="1" s="1"/>
  <c r="Q339" i="1" s="1"/>
  <c r="S339" i="1" l="1"/>
  <c r="E340" i="1"/>
  <c r="L340" i="1" s="1"/>
  <c r="C340" i="1"/>
  <c r="U340" i="1"/>
  <c r="T340" i="1"/>
  <c r="K340" i="1" l="1"/>
  <c r="N340" i="1" s="1"/>
  <c r="P340" i="1" s="1"/>
  <c r="Q340" i="1" s="1"/>
  <c r="D340" i="1"/>
  <c r="H340" i="1" s="1"/>
  <c r="B341" i="1" s="1"/>
  <c r="F340" i="1"/>
  <c r="E341" i="1" l="1"/>
  <c r="L341" i="1" s="1"/>
  <c r="C341" i="1"/>
  <c r="T341" i="1"/>
  <c r="U341" i="1"/>
  <c r="S340" i="1"/>
  <c r="D341" i="1" l="1"/>
  <c r="H341" i="1" s="1"/>
  <c r="B342" i="1" s="1"/>
  <c r="K341" i="1"/>
  <c r="N341" i="1" s="1"/>
  <c r="P341" i="1" s="1"/>
  <c r="Q341" i="1" s="1"/>
  <c r="F341" i="1"/>
  <c r="S341" i="1" l="1"/>
  <c r="C342" i="1"/>
  <c r="E342" i="1"/>
  <c r="L342" i="1" s="1"/>
  <c r="T342" i="1"/>
  <c r="U342" i="1"/>
  <c r="F342" i="1" l="1"/>
  <c r="D342" i="1"/>
  <c r="H342" i="1" s="1"/>
  <c r="B343" i="1" s="1"/>
  <c r="K342" i="1"/>
  <c r="N342" i="1" s="1"/>
  <c r="P342" i="1" s="1"/>
  <c r="Q342" i="1" s="1"/>
  <c r="S342" i="1" l="1"/>
  <c r="E343" i="1"/>
  <c r="L343" i="1" s="1"/>
  <c r="C343" i="1"/>
  <c r="T343" i="1"/>
  <c r="U343" i="1"/>
  <c r="D343" i="1" l="1"/>
  <c r="H343" i="1" s="1"/>
  <c r="B344" i="1" s="1"/>
  <c r="K343" i="1"/>
  <c r="N343" i="1" s="1"/>
  <c r="P343" i="1" s="1"/>
  <c r="Q343" i="1" s="1"/>
  <c r="F343" i="1"/>
  <c r="S343" i="1" l="1"/>
  <c r="E344" i="1"/>
  <c r="L344" i="1" s="1"/>
  <c r="C344" i="1"/>
  <c r="U344" i="1"/>
  <c r="T344" i="1"/>
  <c r="D344" i="1" l="1"/>
  <c r="H344" i="1" s="1"/>
  <c r="B345" i="1" s="1"/>
  <c r="K344" i="1"/>
  <c r="N344" i="1" s="1"/>
  <c r="P344" i="1" s="1"/>
  <c r="Q344" i="1" s="1"/>
  <c r="F344" i="1"/>
  <c r="S344" i="1" l="1"/>
  <c r="E345" i="1"/>
  <c r="L345" i="1" s="1"/>
  <c r="C345" i="1"/>
  <c r="F345" i="1"/>
  <c r="U345" i="1"/>
  <c r="T345" i="1"/>
  <c r="K345" i="1" l="1"/>
  <c r="N345" i="1" s="1"/>
  <c r="P345" i="1" s="1"/>
  <c r="Q345" i="1" s="1"/>
  <c r="D345" i="1"/>
  <c r="H345" i="1" s="1"/>
  <c r="B346" i="1" s="1"/>
  <c r="E346" i="1" l="1"/>
  <c r="L346" i="1" s="1"/>
  <c r="C346" i="1"/>
  <c r="U346" i="1"/>
  <c r="T346" i="1"/>
  <c r="S345" i="1"/>
  <c r="K346" i="1" l="1"/>
  <c r="N346" i="1" s="1"/>
  <c r="P346" i="1" s="1"/>
  <c r="Q346" i="1" s="1"/>
  <c r="D346" i="1"/>
  <c r="H346" i="1" s="1"/>
  <c r="B347" i="1" s="1"/>
  <c r="F346" i="1"/>
  <c r="C347" i="1" l="1"/>
  <c r="E347" i="1"/>
  <c r="L347" i="1" s="1"/>
  <c r="U347" i="1"/>
  <c r="T347" i="1"/>
  <c r="S346" i="1"/>
  <c r="F347" i="1" l="1"/>
  <c r="D347" i="1"/>
  <c r="H347" i="1" s="1"/>
  <c r="B348" i="1" s="1"/>
  <c r="K347" i="1"/>
  <c r="N347" i="1" s="1"/>
  <c r="P347" i="1" s="1"/>
  <c r="Q347" i="1" s="1"/>
  <c r="E348" i="1" l="1"/>
  <c r="L348" i="1" s="1"/>
  <c r="C348" i="1"/>
  <c r="U348" i="1"/>
  <c r="T348" i="1"/>
  <c r="S347" i="1"/>
  <c r="K348" i="1" l="1"/>
  <c r="N348" i="1" s="1"/>
  <c r="P348" i="1" s="1"/>
  <c r="Q348" i="1" s="1"/>
  <c r="D348" i="1"/>
  <c r="H348" i="1" s="1"/>
  <c r="B349" i="1" s="1"/>
  <c r="F348" i="1"/>
  <c r="E349" i="1" l="1"/>
  <c r="L349" i="1" s="1"/>
  <c r="C349" i="1"/>
  <c r="U349" i="1"/>
  <c r="T349" i="1"/>
  <c r="S348" i="1"/>
  <c r="D349" i="1" l="1"/>
  <c r="H349" i="1" s="1"/>
  <c r="B350" i="1" s="1"/>
  <c r="K349" i="1"/>
  <c r="N349" i="1" s="1"/>
  <c r="P349" i="1" s="1"/>
  <c r="Q349" i="1" s="1"/>
  <c r="F349" i="1"/>
  <c r="S349" i="1" l="1"/>
  <c r="C350" i="1"/>
  <c r="E350" i="1"/>
  <c r="L350" i="1" s="1"/>
  <c r="F350" i="1"/>
  <c r="U350" i="1"/>
  <c r="T350" i="1"/>
  <c r="K350" i="1" l="1"/>
  <c r="N350" i="1" s="1"/>
  <c r="P350" i="1" s="1"/>
  <c r="Q350" i="1" s="1"/>
  <c r="D350" i="1"/>
  <c r="H350" i="1" s="1"/>
  <c r="B351" i="1" s="1"/>
  <c r="E351" i="1" l="1"/>
  <c r="L351" i="1" s="1"/>
  <c r="C351" i="1"/>
  <c r="U351" i="1"/>
  <c r="T351" i="1"/>
  <c r="S350" i="1"/>
  <c r="K351" i="1" l="1"/>
  <c r="N351" i="1" s="1"/>
  <c r="P351" i="1" s="1"/>
  <c r="Q351" i="1" s="1"/>
  <c r="D351" i="1"/>
  <c r="H351" i="1" s="1"/>
  <c r="B352" i="1" s="1"/>
  <c r="F351" i="1"/>
  <c r="E352" i="1" l="1"/>
  <c r="L352" i="1" s="1"/>
  <c r="C352" i="1"/>
  <c r="F352" i="1"/>
  <c r="U352" i="1"/>
  <c r="T352" i="1"/>
  <c r="S351" i="1"/>
  <c r="D352" i="1" l="1"/>
  <c r="H352" i="1" s="1"/>
  <c r="B353" i="1" s="1"/>
  <c r="K352" i="1"/>
  <c r="N352" i="1" s="1"/>
  <c r="P352" i="1" s="1"/>
  <c r="Q352" i="1" s="1"/>
  <c r="S352" i="1" l="1"/>
  <c r="E353" i="1"/>
  <c r="L353" i="1" s="1"/>
  <c r="C353" i="1"/>
  <c r="T353" i="1"/>
  <c r="U353" i="1"/>
  <c r="K353" i="1" l="1"/>
  <c r="N353" i="1" s="1"/>
  <c r="P353" i="1" s="1"/>
  <c r="Q353" i="1" s="1"/>
  <c r="D353" i="1"/>
  <c r="H353" i="1" s="1"/>
  <c r="B354" i="1" s="1"/>
  <c r="F353" i="1"/>
  <c r="E354" i="1" l="1"/>
  <c r="L354" i="1" s="1"/>
  <c r="C354" i="1"/>
  <c r="U354" i="1"/>
  <c r="T354" i="1"/>
  <c r="S353" i="1"/>
  <c r="D354" i="1" l="1"/>
  <c r="H354" i="1" s="1"/>
  <c r="B355" i="1" s="1"/>
  <c r="K354" i="1"/>
  <c r="N354" i="1" s="1"/>
  <c r="P354" i="1" s="1"/>
  <c r="Q354" i="1" s="1"/>
  <c r="F354" i="1"/>
  <c r="S354" i="1" l="1"/>
  <c r="C355" i="1"/>
  <c r="E355" i="1"/>
  <c r="L355" i="1" s="1"/>
  <c r="U355" i="1"/>
  <c r="T355" i="1"/>
  <c r="F355" i="1" l="1"/>
  <c r="D355" i="1"/>
  <c r="H355" i="1" s="1"/>
  <c r="B356" i="1" s="1"/>
  <c r="K355" i="1"/>
  <c r="N355" i="1" s="1"/>
  <c r="P355" i="1" s="1"/>
  <c r="Q355" i="1" s="1"/>
  <c r="S355" i="1" l="1"/>
  <c r="E356" i="1"/>
  <c r="L356" i="1" s="1"/>
  <c r="C356" i="1"/>
  <c r="T356" i="1"/>
  <c r="U356" i="1"/>
  <c r="K356" i="1" l="1"/>
  <c r="N356" i="1" s="1"/>
  <c r="P356" i="1" s="1"/>
  <c r="Q356" i="1" s="1"/>
  <c r="D356" i="1"/>
  <c r="H356" i="1" s="1"/>
  <c r="B357" i="1" s="1"/>
  <c r="F356" i="1"/>
  <c r="E357" i="1" l="1"/>
  <c r="L357" i="1" s="1"/>
  <c r="C357" i="1"/>
  <c r="T357" i="1"/>
  <c r="U357" i="1"/>
  <c r="S356" i="1"/>
  <c r="D357" i="1" l="1"/>
  <c r="H357" i="1" s="1"/>
  <c r="B358" i="1" s="1"/>
  <c r="K357" i="1"/>
  <c r="N357" i="1" s="1"/>
  <c r="P357" i="1" s="1"/>
  <c r="Q357" i="1" s="1"/>
  <c r="F357" i="1"/>
  <c r="S357" i="1" l="1"/>
  <c r="C358" i="1"/>
  <c r="E358" i="1"/>
  <c r="L358" i="1" s="1"/>
  <c r="F358" i="1"/>
  <c r="T358" i="1"/>
  <c r="U358" i="1"/>
  <c r="K358" i="1" l="1"/>
  <c r="N358" i="1" s="1"/>
  <c r="P358" i="1" s="1"/>
  <c r="Q358" i="1" s="1"/>
  <c r="D358" i="1"/>
  <c r="H358" i="1" s="1"/>
  <c r="B359" i="1" s="1"/>
  <c r="E359" i="1" l="1"/>
  <c r="L359" i="1" s="1"/>
  <c r="C359" i="1"/>
  <c r="U359" i="1"/>
  <c r="T359" i="1"/>
  <c r="S358" i="1"/>
  <c r="D359" i="1" l="1"/>
  <c r="H359" i="1" s="1"/>
  <c r="B360" i="1" s="1"/>
  <c r="K359" i="1"/>
  <c r="N359" i="1" s="1"/>
  <c r="P359" i="1" s="1"/>
  <c r="Q359" i="1" s="1"/>
  <c r="F359" i="1"/>
  <c r="S359" i="1" l="1"/>
  <c r="E360" i="1"/>
  <c r="L360" i="1" s="1"/>
  <c r="C360" i="1"/>
  <c r="F360" i="1"/>
  <c r="U360" i="1"/>
  <c r="T360" i="1"/>
  <c r="D360" i="1" l="1"/>
  <c r="H360" i="1" s="1"/>
  <c r="B361" i="1" s="1"/>
  <c r="K360" i="1"/>
  <c r="N360" i="1" s="1"/>
  <c r="P360" i="1" s="1"/>
  <c r="Q360" i="1" s="1"/>
  <c r="S360" i="1" l="1"/>
  <c r="E361" i="1"/>
  <c r="L361" i="1" s="1"/>
  <c r="C361" i="1"/>
  <c r="U361" i="1"/>
  <c r="T361" i="1"/>
  <c r="K361" i="1" l="1"/>
  <c r="N361" i="1" s="1"/>
  <c r="P361" i="1" s="1"/>
  <c r="Q361" i="1" s="1"/>
  <c r="D361" i="1"/>
  <c r="H361" i="1" s="1"/>
  <c r="B362" i="1" s="1"/>
  <c r="F361" i="1"/>
  <c r="E362" i="1" l="1"/>
  <c r="L362" i="1" s="1"/>
  <c r="C362" i="1"/>
  <c r="U362" i="1"/>
  <c r="T362" i="1"/>
  <c r="S361" i="1"/>
  <c r="D362" i="1" l="1"/>
  <c r="H362" i="1" s="1"/>
  <c r="B363" i="1" s="1"/>
  <c r="K362" i="1"/>
  <c r="N362" i="1" s="1"/>
  <c r="P362" i="1" s="1"/>
  <c r="Q362" i="1" s="1"/>
  <c r="F362" i="1"/>
  <c r="S362" i="1" l="1"/>
  <c r="C363" i="1"/>
  <c r="E363" i="1"/>
  <c r="L363" i="1" s="1"/>
  <c r="U363" i="1"/>
  <c r="T363" i="1"/>
  <c r="D363" i="1" l="1"/>
  <c r="H363" i="1" s="1"/>
  <c r="B364" i="1" s="1"/>
  <c r="K363" i="1"/>
  <c r="N363" i="1" s="1"/>
  <c r="P363" i="1" s="1"/>
  <c r="Q363" i="1" s="1"/>
  <c r="F363" i="1"/>
  <c r="S363" i="1" l="1"/>
  <c r="E364" i="1"/>
  <c r="L364" i="1" s="1"/>
  <c r="C364" i="1"/>
  <c r="U364" i="1"/>
  <c r="T364" i="1"/>
  <c r="D364" i="1" l="1"/>
  <c r="H364" i="1" s="1"/>
  <c r="B365" i="1" s="1"/>
  <c r="K364" i="1"/>
  <c r="N364" i="1" s="1"/>
  <c r="P364" i="1" s="1"/>
  <c r="Q364" i="1" s="1"/>
  <c r="F364" i="1"/>
  <c r="S364" i="1" l="1"/>
  <c r="E365" i="1"/>
  <c r="L365" i="1" s="1"/>
  <c r="C365" i="1"/>
  <c r="U365" i="1"/>
  <c r="T365" i="1"/>
  <c r="D365" i="1" l="1"/>
  <c r="H365" i="1" s="1"/>
  <c r="B366" i="1" s="1"/>
  <c r="K365" i="1"/>
  <c r="N365" i="1" s="1"/>
  <c r="P365" i="1" s="1"/>
  <c r="Q365" i="1" s="1"/>
  <c r="F365" i="1"/>
  <c r="S365" i="1" l="1"/>
  <c r="C366" i="1"/>
  <c r="E366" i="1"/>
  <c r="L366" i="1" s="1"/>
  <c r="T366" i="1"/>
  <c r="U366" i="1"/>
  <c r="K366" i="1" l="1"/>
  <c r="N366" i="1" s="1"/>
  <c r="P366" i="1" s="1"/>
  <c r="Q366" i="1" s="1"/>
  <c r="D366" i="1"/>
  <c r="H366" i="1" s="1"/>
  <c r="B367" i="1" s="1"/>
  <c r="F366" i="1"/>
  <c r="E367" i="1" l="1"/>
  <c r="L367" i="1" s="1"/>
  <c r="C367" i="1"/>
  <c r="U367" i="1"/>
  <c r="T367" i="1"/>
  <c r="S366" i="1"/>
  <c r="D367" i="1" l="1"/>
  <c r="H367" i="1" s="1"/>
  <c r="B368" i="1" s="1"/>
  <c r="K367" i="1"/>
  <c r="N367" i="1" s="1"/>
  <c r="P367" i="1" s="1"/>
  <c r="Q367" i="1" s="1"/>
  <c r="F367" i="1"/>
  <c r="S367" i="1" l="1"/>
  <c r="E368" i="1"/>
  <c r="L368" i="1" s="1"/>
  <c r="C368" i="1"/>
  <c r="F368" i="1"/>
  <c r="U368" i="1"/>
  <c r="T368" i="1"/>
  <c r="D368" i="1" l="1"/>
  <c r="H368" i="1" s="1"/>
  <c r="B369" i="1" s="1"/>
  <c r="K368" i="1"/>
  <c r="N368" i="1" s="1"/>
  <c r="P368" i="1" s="1"/>
  <c r="Q368" i="1" s="1"/>
  <c r="S368" i="1" l="1"/>
  <c r="E369" i="1"/>
  <c r="L369" i="1" s="1"/>
  <c r="C369" i="1"/>
  <c r="U369" i="1"/>
  <c r="T369" i="1"/>
  <c r="K369" i="1" l="1"/>
  <c r="N369" i="1" s="1"/>
  <c r="P369" i="1" s="1"/>
  <c r="Q369" i="1" s="1"/>
  <c r="D369" i="1"/>
  <c r="H369" i="1" s="1"/>
  <c r="B370" i="1" s="1"/>
  <c r="F369" i="1"/>
  <c r="E370" i="1" l="1"/>
  <c r="L370" i="1" s="1"/>
  <c r="C370" i="1"/>
  <c r="T370" i="1"/>
  <c r="U370" i="1"/>
  <c r="S369" i="1"/>
  <c r="D370" i="1" l="1"/>
  <c r="H370" i="1" s="1"/>
  <c r="B371" i="1" s="1"/>
  <c r="K370" i="1"/>
  <c r="N370" i="1" s="1"/>
  <c r="P370" i="1" s="1"/>
  <c r="Q370" i="1" s="1"/>
  <c r="F370" i="1"/>
  <c r="S370" i="1" l="1"/>
  <c r="C371" i="1"/>
  <c r="E371" i="1"/>
  <c r="L371" i="1" s="1"/>
  <c r="U371" i="1"/>
  <c r="T371" i="1"/>
  <c r="F371" i="1" l="1"/>
  <c r="D371" i="1"/>
  <c r="H371" i="1" s="1"/>
  <c r="B372" i="1" s="1"/>
  <c r="K371" i="1"/>
  <c r="N371" i="1" s="1"/>
  <c r="P371" i="1" s="1"/>
  <c r="Q371" i="1" s="1"/>
  <c r="E372" i="1" l="1"/>
  <c r="L372" i="1" s="1"/>
  <c r="C372" i="1"/>
  <c r="U372" i="1"/>
  <c r="T372" i="1"/>
  <c r="S371" i="1"/>
  <c r="D372" i="1" l="1"/>
  <c r="H372" i="1" s="1"/>
  <c r="B373" i="1" s="1"/>
  <c r="K372" i="1"/>
  <c r="N372" i="1" s="1"/>
  <c r="P372" i="1" s="1"/>
  <c r="Q372" i="1" s="1"/>
  <c r="F372" i="1"/>
  <c r="S372" i="1" l="1"/>
  <c r="E373" i="1"/>
  <c r="L373" i="1" s="1"/>
  <c r="C373" i="1"/>
  <c r="U373" i="1"/>
  <c r="T373" i="1"/>
  <c r="F373" i="1" l="1"/>
  <c r="D373" i="1"/>
  <c r="H373" i="1" s="1"/>
  <c r="B374" i="1" s="1"/>
  <c r="K373" i="1"/>
  <c r="N373" i="1" s="1"/>
  <c r="P373" i="1" s="1"/>
  <c r="Q373" i="1" s="1"/>
  <c r="C374" i="1" l="1"/>
  <c r="E374" i="1"/>
  <c r="L374" i="1" s="1"/>
  <c r="T374" i="1"/>
  <c r="U374" i="1"/>
  <c r="S373" i="1"/>
  <c r="F374" i="1" l="1"/>
  <c r="K374" i="1"/>
  <c r="N374" i="1" s="1"/>
  <c r="P374" i="1" s="1"/>
  <c r="Q374" i="1" s="1"/>
  <c r="D374" i="1"/>
  <c r="H374" i="1" s="1"/>
  <c r="B375" i="1" s="1"/>
  <c r="S374" i="1" l="1"/>
  <c r="E375" i="1"/>
  <c r="L375" i="1" s="1"/>
  <c r="C375" i="1"/>
  <c r="U375" i="1"/>
  <c r="T375" i="1"/>
  <c r="D375" i="1" l="1"/>
  <c r="H375" i="1" s="1"/>
  <c r="B376" i="1" s="1"/>
  <c r="K375" i="1"/>
  <c r="N375" i="1" s="1"/>
  <c r="P375" i="1" s="1"/>
  <c r="Q375" i="1" s="1"/>
  <c r="F375" i="1"/>
  <c r="S375" i="1" l="1"/>
  <c r="E376" i="1"/>
  <c r="L376" i="1" s="1"/>
  <c r="C376" i="1"/>
  <c r="F376" i="1"/>
  <c r="T376" i="1"/>
  <c r="U376" i="1"/>
  <c r="D376" i="1" l="1"/>
  <c r="H376" i="1" s="1"/>
  <c r="B377" i="1" s="1"/>
  <c r="K376" i="1"/>
  <c r="N376" i="1" s="1"/>
  <c r="P376" i="1" s="1"/>
  <c r="Q376" i="1" s="1"/>
  <c r="S376" i="1" l="1"/>
  <c r="E377" i="1"/>
  <c r="L377" i="1" s="1"/>
  <c r="C377" i="1"/>
  <c r="U377" i="1"/>
  <c r="T377" i="1"/>
  <c r="K377" i="1" l="1"/>
  <c r="N377" i="1" s="1"/>
  <c r="P377" i="1" s="1"/>
  <c r="Q377" i="1" s="1"/>
  <c r="D377" i="1"/>
  <c r="H377" i="1" s="1"/>
  <c r="B378" i="1" s="1"/>
  <c r="F377" i="1"/>
  <c r="E378" i="1" l="1"/>
  <c r="L378" i="1" s="1"/>
  <c r="C378" i="1"/>
  <c r="T378" i="1"/>
  <c r="U378" i="1"/>
  <c r="S377" i="1"/>
  <c r="D378" i="1" l="1"/>
  <c r="H378" i="1" s="1"/>
  <c r="B379" i="1" s="1"/>
  <c r="K378" i="1"/>
  <c r="N378" i="1" s="1"/>
  <c r="P378" i="1" s="1"/>
  <c r="Q378" i="1" s="1"/>
  <c r="F378" i="1"/>
  <c r="S378" i="1" l="1"/>
  <c r="C379" i="1"/>
  <c r="E379" i="1"/>
  <c r="L379" i="1" s="1"/>
  <c r="T379" i="1"/>
  <c r="U379" i="1"/>
  <c r="F379" i="1" l="1"/>
  <c r="D379" i="1"/>
  <c r="H379" i="1" s="1"/>
  <c r="K379" i="1"/>
  <c r="N379" i="1" s="1"/>
  <c r="P379" i="1" s="1"/>
  <c r="Q379" i="1" s="1"/>
  <c r="S37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dev0</author>
  </authors>
  <commentList>
    <comment ref="A1" authorId="0" shapeId="0" xr:uid="{9C5063D4-D56A-42C3-A297-DE3B0A5E8F78}">
      <text>
        <r>
          <rPr>
            <b/>
            <sz val="9"/>
            <color indexed="81"/>
            <rFont val="Tahoma"/>
            <family val="2"/>
          </rPr>
          <t>Daniel:</t>
        </r>
        <r>
          <rPr>
            <sz val="9"/>
            <color indexed="81"/>
            <rFont val="Tahoma"/>
            <family val="2"/>
          </rPr>
          <t xml:space="preserve">
Total Property Value. Basically your buying price.</t>
        </r>
      </text>
    </comment>
    <comment ref="B1" authorId="0" shapeId="0" xr:uid="{360F9AD0-9752-481F-B712-62E4B4149CD0}">
      <text>
        <r>
          <rPr>
            <b/>
            <sz val="9"/>
            <color indexed="81"/>
            <rFont val="Tahoma"/>
            <family val="2"/>
          </rPr>
          <t>Daniel:</t>
        </r>
        <r>
          <rPr>
            <sz val="9"/>
            <color indexed="81"/>
            <rFont val="Tahoma"/>
            <family val="2"/>
          </rPr>
          <t xml:space="preserve">
First:
Fill out the red fields here. There are notes on the names for each that describe them in more detail.</t>
        </r>
      </text>
    </comment>
    <comment ref="A2" authorId="0" shapeId="0" xr:uid="{F8AA6265-12C8-443B-B39A-00DDC7DAED20}">
      <text>
        <r>
          <rPr>
            <b/>
            <sz val="9"/>
            <color indexed="81"/>
            <rFont val="Tahoma"/>
            <family val="2"/>
          </rPr>
          <t>Daniel:</t>
        </r>
        <r>
          <rPr>
            <sz val="9"/>
            <color indexed="81"/>
            <rFont val="Tahoma"/>
            <family val="2"/>
          </rPr>
          <t xml:space="preserve">
Perecent of Property Value that you are going to put down on the house.</t>
        </r>
      </text>
    </comment>
    <comment ref="A3" authorId="0" shapeId="0" xr:uid="{603E5B69-E1F7-449C-A657-678E50C92963}">
      <text>
        <r>
          <rPr>
            <b/>
            <sz val="9"/>
            <color indexed="81"/>
            <rFont val="Tahoma"/>
            <family val="2"/>
          </rPr>
          <t>Daniel:</t>
        </r>
        <r>
          <rPr>
            <sz val="9"/>
            <color indexed="81"/>
            <rFont val="Tahoma"/>
            <family val="2"/>
          </rPr>
          <t xml:space="preserve">
The amount of money you are going to loan from the bank. Calculated based on Property Value and Down Payment.</t>
        </r>
      </text>
    </comment>
    <comment ref="J3" authorId="0" shapeId="0" xr:uid="{6C21F8C9-AF12-42C8-B96E-FA8B73790628}">
      <text>
        <r>
          <rPr>
            <b/>
            <sz val="9"/>
            <color indexed="81"/>
            <rFont val="Tahoma"/>
            <family val="2"/>
          </rPr>
          <t>Daniel:</t>
        </r>
        <r>
          <rPr>
            <sz val="9"/>
            <color indexed="81"/>
            <rFont val="Tahoma"/>
            <family val="2"/>
          </rPr>
          <t xml:space="preserve">
Absolute number of contributions per pay period.</t>
        </r>
      </text>
    </comment>
    <comment ref="L3" authorId="0" shapeId="0" xr:uid="{A9BB270C-95A2-4964-BBE1-4FAE57B3907E}">
      <text>
        <r>
          <rPr>
            <b/>
            <sz val="9"/>
            <color indexed="81"/>
            <rFont val="Tahoma"/>
            <family val="2"/>
          </rPr>
          <t>Daniel:</t>
        </r>
        <r>
          <rPr>
            <sz val="9"/>
            <color indexed="81"/>
            <rFont val="Tahoma"/>
            <family val="2"/>
          </rPr>
          <t xml:space="preserve">
Absolute number of payments per pay period, adjusted by the private loan repayment amount</t>
        </r>
      </text>
    </comment>
    <comment ref="N3" authorId="0" shapeId="0" xr:uid="{A6EFA4C8-E338-49EF-A7AE-DA6B853F0FB7}">
      <text>
        <r>
          <rPr>
            <b/>
            <sz val="9"/>
            <color indexed="81"/>
            <rFont val="Tahoma"/>
            <family val="2"/>
          </rPr>
          <t>Daniel:</t>
        </r>
        <r>
          <rPr>
            <sz val="9"/>
            <color indexed="81"/>
            <rFont val="Tahoma"/>
            <family val="2"/>
          </rPr>
          <t xml:space="preserve">
Absoluite number of payments including spread out annual properyt tax.</t>
        </r>
      </text>
    </comment>
    <comment ref="A4" authorId="0" shapeId="0" xr:uid="{515176B8-0F23-4BF3-AE9C-F059256B27AE}">
      <text>
        <r>
          <rPr>
            <b/>
            <sz val="9"/>
            <color indexed="81"/>
            <rFont val="Tahoma"/>
            <family val="2"/>
          </rPr>
          <t>Daniel:</t>
        </r>
        <r>
          <rPr>
            <sz val="9"/>
            <color indexed="81"/>
            <rFont val="Tahoma"/>
            <family val="2"/>
          </rPr>
          <t xml:space="preserve">
Annual Percentage Rate. The interest rate you are going to pay on your loan amount on an annual basis.</t>
        </r>
      </text>
    </comment>
    <comment ref="H4" authorId="0" shapeId="0" xr:uid="{23BA814A-956B-4DAF-977E-E410C16E9854}">
      <text>
        <r>
          <rPr>
            <b/>
            <sz val="9"/>
            <color indexed="81"/>
            <rFont val="Tahoma"/>
            <family val="2"/>
          </rPr>
          <t>Daniel:</t>
        </r>
        <r>
          <rPr>
            <sz val="9"/>
            <color indexed="81"/>
            <rFont val="Tahoma"/>
            <family val="2"/>
          </rPr>
          <t xml:space="preserve">
How much He contributes to current rent (%). Her's is whatever remains.</t>
        </r>
      </text>
    </comment>
    <comment ref="I4" authorId="0" shapeId="0" xr:uid="{59346320-8F1D-41CB-8AD1-54BE01BC5851}">
      <text>
        <r>
          <rPr>
            <b/>
            <sz val="9"/>
            <color indexed="81"/>
            <rFont val="Tahoma"/>
            <family val="2"/>
          </rPr>
          <t>Daniel</t>
        </r>
        <r>
          <rPr>
            <sz val="9"/>
            <color indexed="81"/>
            <rFont val="Tahoma"/>
            <family val="2"/>
          </rPr>
          <t xml:space="preserve">
Second:
Fill in these red fields. There are more detailed descriptions in the notes again.
Make sure to read the Mortage Contribution notes carefully.</t>
        </r>
      </text>
    </comment>
    <comment ref="A5" authorId="0" shapeId="0" xr:uid="{2243DDA7-AF4B-48D8-802B-0BF6588E91D9}">
      <text>
        <r>
          <rPr>
            <b/>
            <sz val="9"/>
            <color indexed="81"/>
            <rFont val="Tahoma"/>
            <family val="2"/>
          </rPr>
          <t xml:space="preserve">Daniel: 
</t>
        </r>
        <r>
          <rPr>
            <sz val="9"/>
            <color indexed="81"/>
            <rFont val="Tahoma"/>
            <family val="2"/>
          </rPr>
          <t>he term of you loan in years. Common values are 10, 15 or 30.</t>
        </r>
      </text>
    </comment>
    <comment ref="H5" authorId="0" shapeId="0" xr:uid="{C7EDA7F5-4B3E-4E96-8A67-ED7742B9964E}">
      <text>
        <r>
          <rPr>
            <b/>
            <sz val="9"/>
            <color indexed="81"/>
            <rFont val="Tahoma"/>
            <family val="2"/>
          </rPr>
          <t>Daniel:</t>
        </r>
        <r>
          <rPr>
            <sz val="9"/>
            <color indexed="81"/>
            <rFont val="Tahoma"/>
            <family val="2"/>
          </rPr>
          <t xml:space="preserve">
How much He contributes to the Mortgage payments (%). Her's is the rest.
Note: this is also used to determine house ownership split. This is important for determining how much of the sales proceeds each person is eligiable for.
The difference between this number and the Down Contribution number is also used to determine how large the private loan is. 
Ther absolute numbers for this row are reduced by expected tax deductions. Look at the Pre-Deduction row for costs before tax deductions.</t>
        </r>
      </text>
    </comment>
    <comment ref="A6" authorId="0" shapeId="0" xr:uid="{E09649F5-4578-4404-B95D-4001A1F939EB}">
      <text>
        <r>
          <rPr>
            <b/>
            <sz val="9"/>
            <color indexed="81"/>
            <rFont val="Tahoma"/>
            <family val="2"/>
          </rPr>
          <t>Daniel:</t>
        </r>
        <r>
          <rPr>
            <sz val="9"/>
            <color indexed="81"/>
            <rFont val="Tahoma"/>
            <family val="2"/>
          </rPr>
          <t xml:space="preserve">
Number of Payments per Year. This is 12 (once a month) for most people.</t>
        </r>
      </text>
    </comment>
    <comment ref="H6" authorId="0" shapeId="0" xr:uid="{F8F4A24A-E47E-4616-A7B8-9D5E37AC79A4}">
      <text>
        <r>
          <rPr>
            <b/>
            <sz val="9"/>
            <color indexed="81"/>
            <rFont val="Tahoma"/>
            <family val="2"/>
          </rPr>
          <t>Daniel:</t>
        </r>
        <r>
          <rPr>
            <sz val="9"/>
            <color indexed="81"/>
            <rFont val="Tahoma"/>
            <family val="2"/>
          </rPr>
          <t xml:space="preserve">
How much He contributes to the Down Payment. The difference between Down Payment and Mortgage Contribution is assumed to be an interest-free private loan between Him and Her.</t>
        </r>
      </text>
    </comment>
    <comment ref="A7" authorId="0" shapeId="0" xr:uid="{55907382-1275-4B59-B3FB-97E8BA039BDE}">
      <text>
        <r>
          <rPr>
            <b/>
            <sz val="9"/>
            <color indexed="81"/>
            <rFont val="Tahoma"/>
            <family val="2"/>
          </rPr>
          <t>Daniel:</t>
        </r>
        <r>
          <rPr>
            <sz val="9"/>
            <color indexed="81"/>
            <rFont val="Tahoma"/>
            <family val="2"/>
          </rPr>
          <t xml:space="preserve">
Total number of Pay Periods based on the term and number of payments per year.</t>
        </r>
      </text>
    </comment>
    <comment ref="H7" authorId="0" shapeId="0" xr:uid="{2D572ABF-24C8-4F0D-8AB1-D95871B85D9E}">
      <text>
        <r>
          <rPr>
            <b/>
            <sz val="9"/>
            <color indexed="81"/>
            <rFont val="Tahoma"/>
            <family val="2"/>
          </rPr>
          <t>Daniel:</t>
        </r>
        <r>
          <rPr>
            <sz val="9"/>
            <color indexed="81"/>
            <rFont val="Tahoma"/>
            <family val="2"/>
          </rPr>
          <t xml:space="preserve">
Like Mortgage Contributions (Post Deductions), but without Tax Deductions subtracted. This is closer to what you will have to actually have to pay out of pocket every pay period.</t>
        </r>
      </text>
    </comment>
    <comment ref="A8" authorId="0" shapeId="0" xr:uid="{AD166861-1CD0-41F7-9B73-81AC3C2F6B77}">
      <text>
        <r>
          <rPr>
            <b/>
            <sz val="9"/>
            <color indexed="81"/>
            <rFont val="Tahoma"/>
            <family val="2"/>
          </rPr>
          <t>Daniel:</t>
        </r>
        <r>
          <rPr>
            <sz val="9"/>
            <color indexed="81"/>
            <rFont val="Tahoma"/>
            <family val="2"/>
          </rPr>
          <t xml:space="preserve">
How much money you will pay to the bank per pay period. Based on Loan Amount, APR and total number of Pay Periods.</t>
        </r>
      </text>
    </comment>
    <comment ref="A9" authorId="0" shapeId="0" xr:uid="{B280A6E7-C8E8-4C6D-BF8C-74C9AB873578}">
      <text>
        <r>
          <rPr>
            <b/>
            <sz val="9"/>
            <color indexed="81"/>
            <rFont val="Tahoma"/>
            <family val="2"/>
          </rPr>
          <t>Daniel:</t>
        </r>
        <r>
          <rPr>
            <sz val="9"/>
            <color indexed="81"/>
            <rFont val="Tahoma"/>
            <family val="2"/>
          </rPr>
          <t xml:space="preserve">
Your local property tax rate. Around 1% or 0% for most people.</t>
        </r>
      </text>
    </comment>
    <comment ref="A10" authorId="0" shapeId="0" xr:uid="{7BD7DF54-C0FD-44BB-8D42-57A745D5DD48}">
      <text>
        <r>
          <rPr>
            <b/>
            <sz val="9"/>
            <color indexed="81"/>
            <rFont val="Tahoma"/>
            <family val="2"/>
          </rPr>
          <t>Daniel:</t>
        </r>
        <r>
          <rPr>
            <sz val="9"/>
            <color indexed="81"/>
            <rFont val="Tahoma"/>
            <family val="2"/>
          </rPr>
          <t xml:space="preserve">
At what marginal tax rate you will be able to take your tax deductions. This is likely your highest tax bracket that you pay.</t>
        </r>
      </text>
    </comment>
    <comment ref="A11" authorId="0" shapeId="0" xr:uid="{D11D396F-7AFD-4E6F-8293-BDBC1A5D24BB}">
      <text>
        <r>
          <rPr>
            <b/>
            <sz val="9"/>
            <color indexed="81"/>
            <rFont val="Tahoma"/>
            <family val="2"/>
          </rPr>
          <t>Daniel:</t>
        </r>
        <r>
          <rPr>
            <sz val="9"/>
            <color indexed="81"/>
            <rFont val="Tahoma"/>
            <family val="2"/>
          </rPr>
          <t xml:space="preserve">
How much you are currently paying in rent.</t>
        </r>
      </text>
    </comment>
    <comment ref="H11" authorId="0" shapeId="0" xr:uid="{1FE01D78-FEFE-4631-B2B9-40079245BDC0}">
      <text>
        <r>
          <rPr>
            <b/>
            <sz val="9"/>
            <color indexed="81"/>
            <rFont val="Tahoma"/>
            <family val="2"/>
          </rPr>
          <t>Daniel:</t>
        </r>
        <r>
          <rPr>
            <sz val="9"/>
            <color indexed="81"/>
            <rFont val="Tahoma"/>
            <family val="2"/>
          </rPr>
          <t xml:space="preserve">
How much She loans Him for the Down Payment. Negative numbers mean He loans Her.</t>
        </r>
      </text>
    </comment>
    <comment ref="A12" authorId="0" shapeId="0" xr:uid="{2328CB77-F5BF-4494-BD81-90517FA72D34}">
      <text>
        <r>
          <rPr>
            <b/>
            <sz val="9"/>
            <color indexed="81"/>
            <rFont val="Tahoma"/>
            <family val="2"/>
          </rPr>
          <t>Daniel:</t>
        </r>
        <r>
          <rPr>
            <sz val="9"/>
            <color indexed="81"/>
            <rFont val="Tahoma"/>
            <family val="2"/>
          </rPr>
          <t xml:space="preserve">
How much you expect to be able to make in Return On Investments in the stock market/other investments if you invested your money instead of buying a property. Used to calculate your opportunity cost.</t>
        </r>
      </text>
    </comment>
    <comment ref="H12" authorId="0" shapeId="0" xr:uid="{E705C91C-1871-4993-A616-FDD8DD7863FC}">
      <text>
        <r>
          <rPr>
            <b/>
            <sz val="9"/>
            <color indexed="81"/>
            <rFont val="Tahoma"/>
            <family val="2"/>
          </rPr>
          <t>Daniel:</t>
        </r>
        <r>
          <rPr>
            <sz val="9"/>
            <color indexed="81"/>
            <rFont val="Tahoma"/>
            <family val="2"/>
          </rPr>
          <t xml:space="preserve">
How much He will repay Her every pay period. Negative numbers mean She pays Him.</t>
        </r>
      </text>
    </comment>
    <comment ref="A13" authorId="0" shapeId="0" xr:uid="{C664973B-B896-4735-979D-5A3F8E70A9C7}">
      <text>
        <r>
          <rPr>
            <b/>
            <sz val="9"/>
            <color indexed="81"/>
            <rFont val="Tahoma"/>
            <family val="2"/>
          </rPr>
          <t>Daniel:</t>
        </r>
        <r>
          <rPr>
            <sz val="9"/>
            <color indexed="81"/>
            <rFont val="Tahoma"/>
            <family val="2"/>
          </rPr>
          <t xml:space="preserve">
Return On Investment that you expect to be able to make from your new property.</t>
        </r>
      </text>
    </comment>
    <comment ref="H13" authorId="0" shapeId="0" xr:uid="{EBEA42B7-5F63-4A98-8705-E55287E8A59B}">
      <text>
        <r>
          <rPr>
            <b/>
            <sz val="9"/>
            <color indexed="81"/>
            <rFont val="Tahoma"/>
            <family val="2"/>
          </rPr>
          <t>Daniel:</t>
        </r>
        <r>
          <rPr>
            <sz val="9"/>
            <color indexed="81"/>
            <rFont val="Tahoma"/>
            <family val="2"/>
          </rPr>
          <t xml:space="preserve">
Number of pay periods that the private loian will be repaid in. You can repay the private loan faster or slower than the mortgage.</t>
        </r>
      </text>
    </comment>
    <comment ref="A14" authorId="0" shapeId="0" xr:uid="{ADEC22C2-E474-4A2E-AE6F-186216B3DE10}">
      <text>
        <r>
          <rPr>
            <b/>
            <sz val="9"/>
            <color indexed="81"/>
            <rFont val="Tahoma"/>
            <family val="2"/>
          </rPr>
          <t>Daniel:</t>
        </r>
        <r>
          <rPr>
            <sz val="9"/>
            <color indexed="81"/>
            <rFont val="Tahoma"/>
            <family val="2"/>
          </rPr>
          <t xml:space="preserve">
This is the amount of expected return on investment per pay period if you took your cash downpayment and invested it somewhere else instead. This is your opportunity cost.</t>
        </r>
      </text>
    </comment>
    <comment ref="A15" authorId="0" shapeId="0" xr:uid="{495B67CE-04BB-43DD-8721-EC699821647B}">
      <text>
        <r>
          <rPr>
            <b/>
            <sz val="9"/>
            <color indexed="81"/>
            <rFont val="Tahoma"/>
            <family val="2"/>
          </rPr>
          <t>Daniel:</t>
        </r>
        <r>
          <rPr>
            <sz val="9"/>
            <color indexed="81"/>
            <rFont val="Tahoma"/>
            <family val="2"/>
          </rPr>
          <t xml:space="preserve">
How much you expect to have to pay the realtors when you eventually sell your property.</t>
        </r>
      </text>
    </comment>
  </commentList>
</comments>
</file>

<file path=xl/sharedStrings.xml><?xml version="1.0" encoding="utf-8"?>
<sst xmlns="http://schemas.openxmlformats.org/spreadsheetml/2006/main" count="50" uniqueCount="49">
  <si>
    <t>Property Value</t>
  </si>
  <si>
    <t>Down Payment</t>
  </si>
  <si>
    <t>Loan Amount</t>
  </si>
  <si>
    <t>Him</t>
  </si>
  <si>
    <t>Her</t>
  </si>
  <si>
    <t>APR</t>
  </si>
  <si>
    <t>Rent Contribution</t>
  </si>
  <si>
    <t>Term (Years)</t>
  </si>
  <si>
    <t>Payments per Year</t>
  </si>
  <si>
    <t>Down Contribution</t>
  </si>
  <si>
    <t>Pay Periods</t>
  </si>
  <si>
    <t>Payment per Period</t>
  </si>
  <si>
    <t>Property Tax Rate</t>
  </si>
  <si>
    <t>Deductions Tax Rate</t>
  </si>
  <si>
    <t>Base Rent</t>
  </si>
  <si>
    <t>Down Loan Amount</t>
  </si>
  <si>
    <t>Stock ROI</t>
  </si>
  <si>
    <t>Down Repayment</t>
  </si>
  <si>
    <t>Property ROI</t>
  </si>
  <si>
    <t>Repayment Period</t>
  </si>
  <si>
    <t>Downpayment ROI per Period</t>
  </si>
  <si>
    <t>Realtor Closing Cost</t>
  </si>
  <si>
    <t>Period</t>
  </si>
  <si>
    <t>Balance</t>
  </si>
  <si>
    <t>Payment</t>
  </si>
  <si>
    <t>Principal Payment</t>
  </si>
  <si>
    <t>Interest Payment</t>
  </si>
  <si>
    <t>Adjusted Interest</t>
  </si>
  <si>
    <t>California MIA</t>
  </si>
  <si>
    <t>Remaining Balance</t>
  </si>
  <si>
    <t>Property Tax</t>
  </si>
  <si>
    <t>Pre Deduction Cost</t>
  </si>
  <si>
    <t>Interest Tax Break</t>
  </si>
  <si>
    <t>Property Tax Deduction</t>
  </si>
  <si>
    <t>Post Deduction Cost</t>
  </si>
  <si>
    <t>Rent</t>
  </si>
  <si>
    <t>Savings vs Rent</t>
  </si>
  <si>
    <t>Opportunity Cost</t>
  </si>
  <si>
    <t>Closing Cost</t>
  </si>
  <si>
    <t>Total Cost</t>
  </si>
  <si>
    <t>Cash Out (Him)</t>
  </si>
  <si>
    <t>Cash Out (Her)</t>
  </si>
  <si>
    <t>Him (%)</t>
  </si>
  <si>
    <t>Adjusted (Him)</t>
  </si>
  <si>
    <t>Adjusted (Her)</t>
  </si>
  <si>
    <t>Mortgage Contribution (Post Deduction)</t>
  </si>
  <si>
    <t>Mortgage Contribution (Pre Deduction)</t>
  </si>
  <si>
    <t>Including Tax (Him)</t>
  </si>
  <si>
    <t>Including Tax (Her)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</si>
</sst>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0.000%"/>
    <numFmt numFmtId="166" formatCode="0.0%"/>
    <numFmt numFmtId="167" formatCode="&quot;$&quot;#,##0"/>
  </numFmts>
  <fonts count="8" x14ac:knownFonts="1">
    <font>
      <sz val="11"/>
      <color theme="1"/>
      <name val="Calibri"/>
      <family val="2"/>
      <scheme val="minor"/>
    </font>
    <font>
      <sz val="11"/>
      <color rgb="FF3F3F76"/>
      <name val="Calibri"/>
      <family val="2"/>
      <scheme val="minor"/>
    </font>
    <font>
      <b/>
      <sz val="11"/>
      <color rgb="FFFA7D00"/>
      <name val="Calibri"/>
      <family val="2"/>
      <scheme val="minor"/>
    </font>
    <font>
      <sz val="12"/>
      <color theme="1"/>
      <name val="Calibri"/>
      <family val="2"/>
      <scheme val="minor"/>
    </font>
    <font>
      <sz val="12"/>
      <color rgb="FF3F3F76"/>
      <name val="Calibri"/>
      <family val="2"/>
      <scheme val="minor"/>
    </font>
    <font>
      <b/>
      <sz val="12"/>
      <color rgb="FFFA7D00"/>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17">
    <xf numFmtId="0" fontId="0" fillId="0" borderId="0" xfId="0"/>
    <xf numFmtId="0" fontId="3" fillId="0" borderId="0" xfId="0" applyFont="1"/>
    <xf numFmtId="164" fontId="4" fillId="2" borderId="1" xfId="1" applyNumberFormat="1" applyFont="1"/>
    <xf numFmtId="10" fontId="4" fillId="2" borderId="1" xfId="1" applyNumberFormat="1" applyFont="1"/>
    <xf numFmtId="165" fontId="4" fillId="2" borderId="1" xfId="1" applyNumberFormat="1" applyFont="1"/>
    <xf numFmtId="0" fontId="4" fillId="2" borderId="1" xfId="1" applyFont="1"/>
    <xf numFmtId="164" fontId="3" fillId="0" borderId="0" xfId="0" applyNumberFormat="1" applyFont="1"/>
    <xf numFmtId="0" fontId="5" fillId="3" borderId="1" xfId="2" applyFont="1"/>
    <xf numFmtId="8" fontId="5" fillId="3" borderId="1" xfId="2" applyNumberFormat="1" applyFont="1"/>
    <xf numFmtId="166" fontId="4" fillId="2" borderId="1" xfId="1" applyNumberFormat="1" applyFont="1"/>
    <xf numFmtId="9" fontId="4" fillId="2" borderId="1" xfId="1" applyNumberFormat="1" applyFont="1"/>
    <xf numFmtId="167" fontId="3" fillId="0" borderId="0" xfId="0" applyNumberFormat="1" applyFont="1"/>
    <xf numFmtId="164" fontId="5" fillId="3" borderId="1" xfId="2" applyNumberFormat="1" applyFont="1"/>
    <xf numFmtId="1" fontId="4" fillId="2" borderId="1" xfId="1" applyNumberFormat="1" applyFont="1"/>
    <xf numFmtId="0" fontId="3" fillId="0" borderId="0" xfId="0" applyFont="1" applyFill="1"/>
    <xf numFmtId="164" fontId="3" fillId="0" borderId="0" xfId="0" applyNumberFormat="1" applyFont="1" applyFill="1"/>
    <xf numFmtId="166" fontId="5" fillId="3" borderId="1" xfId="2" applyNumberFormat="1" applyFont="1"/>
  </cellXfs>
  <cellStyles count="3">
    <cellStyle name="Calculation" xfId="2" builtinId="2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Total Cost</a:t>
            </a:r>
          </a:p>
        </c:rich>
      </c:tx>
      <c:overlay val="0"/>
      <c:spPr>
        <a:noFill/>
        <a:ln w="25400">
          <a:noFill/>
        </a:ln>
      </c:spPr>
    </c:title>
    <c:autoTitleDeleted val="0"/>
    <c:plotArea>
      <c:layout/>
      <c:lineChart>
        <c:grouping val="standard"/>
        <c:varyColors val="0"/>
        <c:ser>
          <c:idx val="0"/>
          <c:order val="0"/>
          <c:marker>
            <c:symbol val="none"/>
          </c:marker>
          <c:val>
            <c:numRef>
              <c:f>Mortgage!$S$20:$S$379</c:f>
              <c:numCache>
                <c:formatCode>"$"#,##0.00</c:formatCode>
                <c:ptCount val="360"/>
                <c:pt idx="0">
                  <c:v>61142.4663956777</c:v>
                </c:pt>
                <c:pt idx="1">
                  <c:v>60847.156707114191</c:v>
                </c:pt>
                <c:pt idx="2">
                  <c:v>60549.802971852405</c:v>
                </c:pt>
                <c:pt idx="3">
                  <c:v>60250.391899584465</c:v>
                </c:pt>
                <c:pt idx="4">
                  <c:v>59948.910119519758</c:v>
                </c:pt>
                <c:pt idx="5">
                  <c:v>59645.344179917978</c:v>
                </c:pt>
                <c:pt idx="6">
                  <c:v>59339.680547619304</c:v>
                </c:pt>
                <c:pt idx="7">
                  <c:v>59031.905607572</c:v>
                </c:pt>
                <c:pt idx="8">
                  <c:v>58722.005662357369</c:v>
                </c:pt>
                <c:pt idx="9">
                  <c:v>58409.96693171189</c:v>
                </c:pt>
                <c:pt idx="10">
                  <c:v>58095.775552046871</c:v>
                </c:pt>
                <c:pt idx="11">
                  <c:v>57779.417575965104</c:v>
                </c:pt>
                <c:pt idx="12">
                  <c:v>57460.878971774931</c:v>
                </c:pt>
                <c:pt idx="13">
                  <c:v>57140.145623001532</c:v>
                </c:pt>
                <c:pt idx="14">
                  <c:v>56817.203327895535</c:v>
                </c:pt>
                <c:pt idx="15">
                  <c:v>56492.037798938516</c:v>
                </c:pt>
                <c:pt idx="16">
                  <c:v>56164.634662346201</c:v>
                </c:pt>
                <c:pt idx="17">
                  <c:v>55834.979457568348</c:v>
                </c:pt>
                <c:pt idx="18">
                  <c:v>55503.057636786085</c:v>
                </c:pt>
                <c:pt idx="19">
                  <c:v>55168.854564406451</c:v>
                </c:pt>
                <c:pt idx="20">
                  <c:v>54832.35551655358</c:v>
                </c:pt>
                <c:pt idx="21">
                  <c:v>54493.545680557843</c:v>
                </c:pt>
                <c:pt idx="22">
                  <c:v>54152.410154441211</c:v>
                </c:pt>
                <c:pt idx="23">
                  <c:v>53808.93394640035</c:v>
                </c:pt>
                <c:pt idx="24">
                  <c:v>53463.10197428643</c:v>
                </c:pt>
                <c:pt idx="25">
                  <c:v>53114.899065082151</c:v>
                </c:pt>
                <c:pt idx="26">
                  <c:v>52764.309954375582</c:v>
                </c:pt>
                <c:pt idx="27">
                  <c:v>52411.31928583156</c:v>
                </c:pt>
                <c:pt idx="28">
                  <c:v>52055.911610659212</c:v>
                </c:pt>
                <c:pt idx="29">
                  <c:v>51698.071387077442</c:v>
                </c:pt>
                <c:pt idx="30">
                  <c:v>51337.782979776464</c:v>
                </c:pt>
                <c:pt idx="31">
                  <c:v>50975.030659377167</c:v>
                </c:pt>
                <c:pt idx="32">
                  <c:v>50609.798601886534</c:v>
                </c:pt>
                <c:pt idx="33">
                  <c:v>50242.070888150862</c:v>
                </c:pt>
                <c:pt idx="34">
                  <c:v>49871.831503305038</c:v>
                </c:pt>
                <c:pt idx="35">
                  <c:v>49499.064336219279</c:v>
                </c:pt>
                <c:pt idx="36">
                  <c:v>49123.753178942672</c:v>
                </c:pt>
                <c:pt idx="37">
                  <c:v>48745.881726143198</c:v>
                </c:pt>
                <c:pt idx="38">
                  <c:v>48365.433574545139</c:v>
                </c:pt>
                <c:pt idx="39">
                  <c:v>47982.392222362512</c:v>
                </c:pt>
                <c:pt idx="40">
                  <c:v>47596.741068730233</c:v>
                </c:pt>
                <c:pt idx="41">
                  <c:v>47208.463413131365</c:v>
                </c:pt>
                <c:pt idx="42">
                  <c:v>46817.542454821407</c:v>
                </c:pt>
                <c:pt idx="43">
                  <c:v>46423.961292249252</c:v>
                </c:pt>
                <c:pt idx="44">
                  <c:v>46027.702922474884</c:v>
                </c:pt>
                <c:pt idx="45">
                  <c:v>45628.750240583839</c:v>
                </c:pt>
                <c:pt idx="46">
                  <c:v>45227.086039098067</c:v>
                </c:pt>
                <c:pt idx="47">
                  <c:v>44822.693007383961</c:v>
                </c:pt>
                <c:pt idx="48">
                  <c:v>44415.553731056651</c:v>
                </c:pt>
                <c:pt idx="49">
                  <c:v>44005.650691380797</c:v>
                </c:pt>
                <c:pt idx="50">
                  <c:v>43592.966264668634</c:v>
                </c:pt>
                <c:pt idx="51">
                  <c:v>43177.482721673783</c:v>
                </c:pt>
                <c:pt idx="52">
                  <c:v>42759.182226982244</c:v>
                </c:pt>
                <c:pt idx="53">
                  <c:v>42338.046838399823</c:v>
                </c:pt>
                <c:pt idx="54">
                  <c:v>41914.058506335787</c:v>
                </c:pt>
                <c:pt idx="55">
                  <c:v>41487.199073183248</c:v>
                </c:pt>
                <c:pt idx="56">
                  <c:v>41057.45027269634</c:v>
                </c:pt>
                <c:pt idx="57">
                  <c:v>40624.793729363199</c:v>
                </c:pt>
                <c:pt idx="58">
                  <c:v>40189.210957776115</c:v>
                </c:pt>
                <c:pt idx="59">
                  <c:v>39750.683361997289</c:v>
                </c:pt>
                <c:pt idx="60">
                  <c:v>39309.192234921939</c:v>
                </c:pt>
                <c:pt idx="61">
                  <c:v>38864.718757637223</c:v>
                </c:pt>
                <c:pt idx="62">
                  <c:v>38417.243998777529</c:v>
                </c:pt>
                <c:pt idx="63">
                  <c:v>37966.748913876363</c:v>
                </c:pt>
                <c:pt idx="64">
                  <c:v>37513.214344714288</c:v>
                </c:pt>
                <c:pt idx="65">
                  <c:v>37056.621018663616</c:v>
                </c:pt>
                <c:pt idx="66">
                  <c:v>36596.949548028831</c:v>
                </c:pt>
                <c:pt idx="67">
                  <c:v>36134.180429383749</c:v>
                </c:pt>
                <c:pt idx="68">
                  <c:v>35668.294042904614</c:v>
                </c:pt>
                <c:pt idx="69">
                  <c:v>35199.270651699582</c:v>
                </c:pt>
                <c:pt idx="70">
                  <c:v>34727.090401134512</c:v>
                </c:pt>
                <c:pt idx="71">
                  <c:v>34251.733318154584</c:v>
                </c:pt>
                <c:pt idx="72">
                  <c:v>33773.179310602485</c:v>
                </c:pt>
                <c:pt idx="73">
                  <c:v>33291.408166532608</c:v>
                </c:pt>
                <c:pt idx="74">
                  <c:v>32806.399553521027</c:v>
                </c:pt>
                <c:pt idx="75">
                  <c:v>32318.133017972068</c:v>
                </c:pt>
                <c:pt idx="76">
                  <c:v>31826.587984420956</c:v>
                </c:pt>
                <c:pt idx="77">
                  <c:v>31331.743754831856</c:v>
                </c:pt>
                <c:pt idx="78">
                  <c:v>30833.579507892879</c:v>
                </c:pt>
                <c:pt idx="79">
                  <c:v>30332.074298306325</c:v>
                </c:pt>
                <c:pt idx="80">
                  <c:v>29827.20705607532</c:v>
                </c:pt>
                <c:pt idx="81">
                  <c:v>29318.95658578632</c:v>
                </c:pt>
                <c:pt idx="82">
                  <c:v>28807.301565887668</c:v>
                </c:pt>
                <c:pt idx="83">
                  <c:v>28292.22054796372</c:v>
                </c:pt>
                <c:pt idx="84">
                  <c:v>27773.691956005394</c:v>
                </c:pt>
                <c:pt idx="85">
                  <c:v>27251.694085676005</c:v>
                </c:pt>
                <c:pt idx="86">
                  <c:v>26726.205103573709</c:v>
                </c:pt>
                <c:pt idx="87">
                  <c:v>26197.203046488692</c:v>
                </c:pt>
                <c:pt idx="88">
                  <c:v>25664.665820657494</c:v>
                </c:pt>
                <c:pt idx="89">
                  <c:v>25128.571201011917</c:v>
                </c:pt>
                <c:pt idx="90">
                  <c:v>24588.896830424448</c:v>
                </c:pt>
                <c:pt idx="91">
                  <c:v>24045.620218948912</c:v>
                </c:pt>
                <c:pt idx="92">
                  <c:v>23498.718743057543</c:v>
                </c:pt>
                <c:pt idx="93">
                  <c:v>22948.169644872847</c:v>
                </c:pt>
                <c:pt idx="94">
                  <c:v>22393.950031395725</c:v>
                </c:pt>
                <c:pt idx="95">
                  <c:v>21836.03687372907</c:v>
                </c:pt>
                <c:pt idx="96">
                  <c:v>21274.4070062971</c:v>
                </c:pt>
                <c:pt idx="97">
                  <c:v>20709.037126059935</c:v>
                </c:pt>
                <c:pt idx="98">
                  <c:v>20139.903791724093</c:v>
                </c:pt>
                <c:pt idx="99">
                  <c:v>19566.983422948499</c:v>
                </c:pt>
                <c:pt idx="100">
                  <c:v>18990.252299545667</c:v>
                </c:pt>
                <c:pt idx="101">
                  <c:v>18409.686560678863</c:v>
                </c:pt>
                <c:pt idx="102">
                  <c:v>17825.262204054292</c:v>
                </c:pt>
                <c:pt idx="103">
                  <c:v>17236.955085109046</c:v>
                </c:pt>
                <c:pt idx="104">
                  <c:v>16644.740916194249</c:v>
                </c:pt>
                <c:pt idx="105">
                  <c:v>16048.595265753742</c:v>
                </c:pt>
                <c:pt idx="106">
                  <c:v>15448.493557497815</c:v>
                </c:pt>
                <c:pt idx="107">
                  <c:v>14844.411069573049</c:v>
                </c:pt>
                <c:pt idx="108">
                  <c:v>14236.322933726318</c:v>
                </c:pt>
                <c:pt idx="109">
                  <c:v>13624.204134465166</c:v>
                </c:pt>
                <c:pt idx="110">
                  <c:v>13008.029508212727</c:v>
                </c:pt>
                <c:pt idx="111">
                  <c:v>12387.773742458128</c:v>
                </c:pt>
                <c:pt idx="112">
                  <c:v>11763.411374902164</c:v>
                </c:pt>
                <c:pt idx="113">
                  <c:v>11134.916792598015</c:v>
                </c:pt>
                <c:pt idx="114">
                  <c:v>10502.264231087232</c:v>
                </c:pt>
                <c:pt idx="115">
                  <c:v>9865.4277735305805</c:v>
                </c:pt>
                <c:pt idx="116">
                  <c:v>9224.3813498344389</c:v>
                </c:pt>
                <c:pt idx="117">
                  <c:v>8579.0987357719132</c:v>
                </c:pt>
                <c:pt idx="118">
                  <c:v>7929.5535520990525</c:v>
                </c:pt>
                <c:pt idx="119">
                  <c:v>7275.7192636659602</c:v>
                </c:pt>
                <c:pt idx="120">
                  <c:v>6617.5691785232775</c:v>
                </c:pt>
                <c:pt idx="121">
                  <c:v>5955.0764470232389</c:v>
                </c:pt>
                <c:pt idx="122">
                  <c:v>5288.2140609158232</c:v>
                </c:pt>
                <c:pt idx="123">
                  <c:v>4616.9548524397251</c:v>
                </c:pt>
                <c:pt idx="124">
                  <c:v>3941.2714934083779</c:v>
                </c:pt>
                <c:pt idx="125">
                  <c:v>3261.1364942904911</c:v>
                </c:pt>
                <c:pt idx="126">
                  <c:v>2576.522203285931</c:v>
                </c:pt>
                <c:pt idx="127">
                  <c:v>1887.4008053954603</c:v>
                </c:pt>
                <c:pt idx="128">
                  <c:v>1193.744321486447</c:v>
                </c:pt>
                <c:pt idx="129">
                  <c:v>495.5246073523449</c:v>
                </c:pt>
                <c:pt idx="130">
                  <c:v>-207.2866472328169</c:v>
                </c:pt>
                <c:pt idx="131">
                  <c:v>-914.71791946518351</c:v>
                </c:pt>
                <c:pt idx="132">
                  <c:v>-1626.797854467266</c:v>
                </c:pt>
                <c:pt idx="133">
                  <c:v>-2343.5552662494447</c:v>
                </c:pt>
                <c:pt idx="134">
                  <c:v>-3065.0191386773658</c:v>
                </c:pt>
                <c:pt idx="135">
                  <c:v>-3791.2186264438496</c:v>
                </c:pt>
                <c:pt idx="136">
                  <c:v>-4522.1830560472736</c:v>
                </c:pt>
                <c:pt idx="137">
                  <c:v>-5257.9419267749472</c:v>
                </c:pt>
                <c:pt idx="138">
                  <c:v>-5998.5249116920022</c:v>
                </c:pt>
                <c:pt idx="139">
                  <c:v>-6743.9618586361175</c:v>
                </c:pt>
                <c:pt idx="140">
                  <c:v>-7494.2827912176872</c:v>
                </c:pt>
                <c:pt idx="141">
                  <c:v>-8249.5179098256631</c:v>
                </c:pt>
                <c:pt idx="142">
                  <c:v>-9009.6975926391315</c:v>
                </c:pt>
                <c:pt idx="143">
                  <c:v>-9774.8523966443754</c:v>
                </c:pt>
                <c:pt idx="144">
                  <c:v>-10545.013058658034</c:v>
                </c:pt>
                <c:pt idx="145">
                  <c:v>-11320.210496355692</c:v>
                </c:pt>
                <c:pt idx="146">
                  <c:v>-12100.475809306619</c:v>
                </c:pt>
                <c:pt idx="147">
                  <c:v>-12885.840280013857</c:v>
                </c:pt>
                <c:pt idx="148">
                  <c:v>-13676.335374960501</c:v>
                </c:pt>
                <c:pt idx="149">
                  <c:v>-14471.992745662006</c:v>
                </c:pt>
                <c:pt idx="150">
                  <c:v>-15272.8442297242</c:v>
                </c:pt>
                <c:pt idx="151">
                  <c:v>-16078.921851907071</c:v>
                </c:pt>
                <c:pt idx="152">
                  <c:v>-16890.257825195164</c:v>
                </c:pt>
                <c:pt idx="153">
                  <c:v>-17706.884551873271</c:v>
                </c:pt>
                <c:pt idx="154">
                  <c:v>-18528.834624608877</c:v>
                </c:pt>
                <c:pt idx="155">
                  <c:v>-19356.140827540148</c:v>
                </c:pt>
                <c:pt idx="156">
                  <c:v>-20188.836137370396</c:v>
                </c:pt>
                <c:pt idx="157">
                  <c:v>-21026.95372446852</c:v>
                </c:pt>
                <c:pt idx="158">
                  <c:v>-21870.526953975845</c:v>
                </c:pt>
                <c:pt idx="159">
                  <c:v>-22719.58938691912</c:v>
                </c:pt>
                <c:pt idx="160">
                  <c:v>-23574.174781329522</c:v>
                </c:pt>
                <c:pt idx="161">
                  <c:v>-24434.317093368503</c:v>
                </c:pt>
                <c:pt idx="162">
                  <c:v>-25300.050478459365</c:v>
                </c:pt>
                <c:pt idx="163">
                  <c:v>-26171.409292425815</c:v>
                </c:pt>
                <c:pt idx="164">
                  <c:v>-27048.428092636459</c:v>
                </c:pt>
                <c:pt idx="165">
                  <c:v>-27931.141639156078</c:v>
                </c:pt>
                <c:pt idx="166">
                  <c:v>-28819.58489590307</c:v>
                </c:pt>
                <c:pt idx="167">
                  <c:v>-29713.793031813781</c:v>
                </c:pt>
                <c:pt idx="168">
                  <c:v>-30613.801422013086</c:v>
                </c:pt>
                <c:pt idx="169">
                  <c:v>-31519.645648991704</c:v>
                </c:pt>
                <c:pt idx="170">
                  <c:v>-32431.361503790147</c:v>
                </c:pt>
                <c:pt idx="171">
                  <c:v>-33348.984987189324</c:v>
                </c:pt>
                <c:pt idx="172">
                  <c:v>-34272.552310907922</c:v>
                </c:pt>
                <c:pt idx="173">
                  <c:v>-35202.09989880638</c:v>
                </c:pt>
                <c:pt idx="174">
                  <c:v>-36137.664388097633</c:v>
                </c:pt>
                <c:pt idx="175">
                  <c:v>-37079.282630564951</c:v>
                </c:pt>
                <c:pt idx="176">
                  <c:v>-38026.991693786273</c:v>
                </c:pt>
                <c:pt idx="177">
                  <c:v>-38980.828862365917</c:v>
                </c:pt>
                <c:pt idx="178">
                  <c:v>-39940.831639172538</c:v>
                </c:pt>
                <c:pt idx="179">
                  <c:v>-40907.037746584858</c:v>
                </c:pt>
                <c:pt idx="180">
                  <c:v>-41879.485127743596</c:v>
                </c:pt>
                <c:pt idx="181">
                  <c:v>-42858.211947811302</c:v>
                </c:pt>
                <c:pt idx="182">
                  <c:v>-43843.256595238388</c:v>
                </c:pt>
                <c:pt idx="183">
                  <c:v>-44834.657683037251</c:v>
                </c:pt>
                <c:pt idx="184">
                  <c:v>-45832.454050062559</c:v>
                </c:pt>
                <c:pt idx="185">
                  <c:v>-46836.684762299657</c:v>
                </c:pt>
                <c:pt idx="186">
                  <c:v>-47847.389114159494</c:v>
                </c:pt>
                <c:pt idx="187">
                  <c:v>-48864.606629781556</c:v>
                </c:pt>
                <c:pt idx="188">
                  <c:v>-49888.377064343411</c:v>
                </c:pt>
                <c:pt idx="189">
                  <c:v>-50918.740405378165</c:v>
                </c:pt>
                <c:pt idx="190">
                  <c:v>-51955.73687409905</c:v>
                </c:pt>
                <c:pt idx="191">
                  <c:v>-52999.406926731506</c:v>
                </c:pt>
                <c:pt idx="192">
                  <c:v>-54049.79125585327</c:v>
                </c:pt>
                <c:pt idx="193">
                  <c:v>-55106.930791740757</c:v>
                </c:pt>
                <c:pt idx="194">
                  <c:v>-56170.866703724547</c:v>
                </c:pt>
                <c:pt idx="195">
                  <c:v>-57241.640401551573</c:v>
                </c:pt>
                <c:pt idx="196">
                  <c:v>-58319.293536754878</c:v>
                </c:pt>
                <c:pt idx="197">
                  <c:v>-59403.868004031843</c:v>
                </c:pt>
                <c:pt idx="198">
                  <c:v>-60495.405942629426</c:v>
                </c:pt>
                <c:pt idx="199">
                  <c:v>-61593.949737737654</c:v>
                </c:pt>
                <c:pt idx="200">
                  <c:v>-62699.542021890607</c:v>
                </c:pt>
                <c:pt idx="201">
                  <c:v>-63812.22567637579</c:v>
                </c:pt>
                <c:pt idx="202">
                  <c:v>-64932.043832650845</c:v>
                </c:pt>
                <c:pt idx="203">
                  <c:v>-66059.039873768619</c:v>
                </c:pt>
                <c:pt idx="204">
                  <c:v>-67193.257435810228</c:v>
                </c:pt>
                <c:pt idx="205">
                  <c:v>-68334.740409325983</c:v>
                </c:pt>
                <c:pt idx="206">
                  <c:v>-69483.532940784731</c:v>
                </c:pt>
                <c:pt idx="207">
                  <c:v>-70639.679434031001</c:v>
                </c:pt>
                <c:pt idx="208">
                  <c:v>-71803.224551750536</c:v>
                </c:pt>
                <c:pt idx="209">
                  <c:v>-72974.213216944263</c:v>
                </c:pt>
                <c:pt idx="210">
                  <c:v>-74152.690614410079</c:v>
                </c:pt>
                <c:pt idx="211">
                  <c:v>-75338.702192233584</c:v>
                </c:pt>
                <c:pt idx="212">
                  <c:v>-76532.29366328656</c:v>
                </c:pt>
                <c:pt idx="213">
                  <c:v>-77733.511006734392</c:v>
                </c:pt>
                <c:pt idx="214">
                  <c:v>-78942.400469551707</c:v>
                </c:pt>
                <c:pt idx="215">
                  <c:v>-80159.008568046789</c:v>
                </c:pt>
                <c:pt idx="216">
                  <c:v>-81383.382089393985</c:v>
                </c:pt>
                <c:pt idx="217">
                  <c:v>-82615.568093175418</c:v>
                </c:pt>
                <c:pt idx="218">
                  <c:v>-83855.613912931192</c:v>
                </c:pt>
                <c:pt idx="219">
                  <c:v>-85103.567157718062</c:v>
                </c:pt>
                <c:pt idx="220">
                  <c:v>-86359.475713677122</c:v>
                </c:pt>
                <c:pt idx="221">
                  <c:v>-87623.387745610089</c:v>
                </c:pt>
                <c:pt idx="222">
                  <c:v>-88895.351698564642</c:v>
                </c:pt>
                <c:pt idx="223">
                  <c:v>-90175.416299428776</c:v>
                </c:pt>
                <c:pt idx="224">
                  <c:v>-91463.630558533987</c:v>
                </c:pt>
                <c:pt idx="225">
                  <c:v>-92760.043771266995</c:v>
                </c:pt>
                <c:pt idx="226">
                  <c:v>-94064.705519691634</c:v>
                </c:pt>
                <c:pt idx="227">
                  <c:v>-95377.66567417905</c:v>
                </c:pt>
                <c:pt idx="228">
                  <c:v>-96698.974395046811</c:v>
                </c:pt>
                <c:pt idx="229">
                  <c:v>-98028.682134208444</c:v>
                </c:pt>
                <c:pt idx="230">
                  <c:v>-99366.839636830948</c:v>
                </c:pt>
                <c:pt idx="231">
                  <c:v>-100713.49794300215</c:v>
                </c:pt>
                <c:pt idx="232">
                  <c:v>-102068.70838940771</c:v>
                </c:pt>
                <c:pt idx="233">
                  <c:v>-103432.52261101728</c:v>
                </c:pt>
                <c:pt idx="234">
                  <c:v>-104804.99254278021</c:v>
                </c:pt>
                <c:pt idx="235">
                  <c:v>-106186.17042133026</c:v>
                </c:pt>
                <c:pt idx="236">
                  <c:v>-107576.10878670128</c:v>
                </c:pt>
                <c:pt idx="237">
                  <c:v>-108974.86048405054</c:v>
                </c:pt>
                <c:pt idx="238">
                  <c:v>-110382.4786653941</c:v>
                </c:pt>
                <c:pt idx="239">
                  <c:v>-111799.0167913497</c:v>
                </c:pt>
                <c:pt idx="240">
                  <c:v>-113224.52863289067</c:v>
                </c:pt>
                <c:pt idx="241">
                  <c:v>-114659.06827311005</c:v>
                </c:pt>
                <c:pt idx="242">
                  <c:v>-116102.69010899341</c:v>
                </c:pt>
                <c:pt idx="243">
                  <c:v>-117555.44885320263</c:v>
                </c:pt>
                <c:pt idx="244">
                  <c:v>-119017.39953586899</c:v>
                </c:pt>
                <c:pt idx="245">
                  <c:v>-120488.59750639737</c:v>
                </c:pt>
                <c:pt idx="246">
                  <c:v>-121969.09843527924</c:v>
                </c:pt>
                <c:pt idx="247">
                  <c:v>-123458.95831591691</c:v>
                </c:pt>
                <c:pt idx="248">
                  <c:v>-124958.23346645792</c:v>
                </c:pt>
                <c:pt idx="249">
                  <c:v>-126466.98053163904</c:v>
                </c:pt>
                <c:pt idx="250">
                  <c:v>-127985.25648464123</c:v>
                </c:pt>
                <c:pt idx="251">
                  <c:v>-129513.11862895501</c:v>
                </c:pt>
                <c:pt idx="252">
                  <c:v>-131050.62460025612</c:v>
                </c:pt>
                <c:pt idx="253">
                  <c:v>-132597.83236829177</c:v>
                </c:pt>
                <c:pt idx="254">
                  <c:v>-134154.80023877774</c:v>
                </c:pt>
                <c:pt idx="255">
                  <c:v>-135721.5868553055</c:v>
                </c:pt>
                <c:pt idx="256">
                  <c:v>-137298.25120126078</c:v>
                </c:pt>
                <c:pt idx="257">
                  <c:v>-138884.85260175291</c:v>
                </c:pt>
                <c:pt idx="258">
                  <c:v>-140481.45072555414</c:v>
                </c:pt>
                <c:pt idx="259">
                  <c:v>-142088.10558705064</c:v>
                </c:pt>
                <c:pt idx="260">
                  <c:v>-143704.87754820453</c:v>
                </c:pt>
                <c:pt idx="261">
                  <c:v>-145331.82732052644</c:v>
                </c:pt>
                <c:pt idx="262">
                  <c:v>-146969.01596705939</c:v>
                </c:pt>
                <c:pt idx="263">
                  <c:v>-148616.50490437378</c:v>
                </c:pt>
                <c:pt idx="264">
                  <c:v>-150274.35590457378</c:v>
                </c:pt>
                <c:pt idx="265">
                  <c:v>-151942.63109731476</c:v>
                </c:pt>
                <c:pt idx="266">
                  <c:v>-153621.39297183231</c:v>
                </c:pt>
                <c:pt idx="267">
                  <c:v>-155310.70437898228</c:v>
                </c:pt>
                <c:pt idx="268">
                  <c:v>-157010.62853329265</c:v>
                </c:pt>
                <c:pt idx="269">
                  <c:v>-158721.22901502656</c:v>
                </c:pt>
                <c:pt idx="270">
                  <c:v>-160442.56977225756</c:v>
                </c:pt>
                <c:pt idx="271">
                  <c:v>-162174.71512295553</c:v>
                </c:pt>
                <c:pt idx="272">
                  <c:v>-163917.72975708573</c:v>
                </c:pt>
                <c:pt idx="273">
                  <c:v>-165671.67873871798</c:v>
                </c:pt>
                <c:pt idx="274">
                  <c:v>-167436.62750814919</c:v>
                </c:pt>
                <c:pt idx="275">
                  <c:v>-169212.64188403674</c:v>
                </c:pt>
                <c:pt idx="276">
                  <c:v>-170999.78806554471</c:v>
                </c:pt>
                <c:pt idx="277">
                  <c:v>-172798.13263450106</c:v>
                </c:pt>
                <c:pt idx="278">
                  <c:v>-174607.74255756816</c:v>
                </c:pt>
                <c:pt idx="279">
                  <c:v>-176428.68518842474</c:v>
                </c:pt>
                <c:pt idx="280">
                  <c:v>-178261.02826996057</c:v>
                </c:pt>
                <c:pt idx="281">
                  <c:v>-180104.83993648289</c:v>
                </c:pt>
                <c:pt idx="282">
                  <c:v>-181960.18871593539</c:v>
                </c:pt>
                <c:pt idx="283">
                  <c:v>-183827.14353213066</c:v>
                </c:pt>
                <c:pt idx="284">
                  <c:v>-185705.77370699361</c:v>
                </c:pt>
                <c:pt idx="285">
                  <c:v>-187596.14896281832</c:v>
                </c:pt>
                <c:pt idx="286">
                  <c:v>-189498.33942453744</c:v>
                </c:pt>
                <c:pt idx="287">
                  <c:v>-191412.41562200498</c:v>
                </c:pt>
                <c:pt idx="288">
                  <c:v>-193338.44849229031</c:v>
                </c:pt>
                <c:pt idx="289">
                  <c:v>-195276.50938198724</c:v>
                </c:pt>
                <c:pt idx="290">
                  <c:v>-197226.67004953371</c:v>
                </c:pt>
                <c:pt idx="291">
                  <c:v>-199189.00266754677</c:v>
                </c:pt>
                <c:pt idx="292">
                  <c:v>-201163.57982516865</c:v>
                </c:pt>
                <c:pt idx="293">
                  <c:v>-203150.47453042748</c:v>
                </c:pt>
                <c:pt idx="294">
                  <c:v>-205149.76021261091</c:v>
                </c:pt>
                <c:pt idx="295">
                  <c:v>-207161.51072465238</c:v>
                </c:pt>
                <c:pt idx="296">
                  <c:v>-209185.80034553129</c:v>
                </c:pt>
                <c:pt idx="297">
                  <c:v>-211222.70378268749</c:v>
                </c:pt>
                <c:pt idx="298">
                  <c:v>-213272.29617444775</c:v>
                </c:pt>
                <c:pt idx="299">
                  <c:v>-215334.65309246659</c:v>
                </c:pt>
                <c:pt idx="300">
                  <c:v>-217409.8505441813</c:v>
                </c:pt>
                <c:pt idx="301">
                  <c:v>-219497.9649752799</c:v>
                </c:pt>
                <c:pt idx="302">
                  <c:v>-221599.07327218354</c:v>
                </c:pt>
                <c:pt idx="303">
                  <c:v>-223713.25276454282</c:v>
                </c:pt>
                <c:pt idx="304">
                  <c:v>-225840.58122774752</c:v>
                </c:pt>
                <c:pt idx="305">
                  <c:v>-227981.13688545136</c:v>
                </c:pt>
                <c:pt idx="306">
                  <c:v>-230134.99841210991</c:v>
                </c:pt>
                <c:pt idx="307">
                  <c:v>-232302.24493553385</c:v>
                </c:pt>
                <c:pt idx="308">
                  <c:v>-234482.95603945546</c:v>
                </c:pt>
                <c:pt idx="309">
                  <c:v>-236677.21176611062</c:v>
                </c:pt>
                <c:pt idx="310">
                  <c:v>-238885.09261883408</c:v>
                </c:pt>
                <c:pt idx="311">
                  <c:v>-241106.67956467069</c:v>
                </c:pt>
                <c:pt idx="312">
                  <c:v>-243342.05403700026</c:v>
                </c:pt>
                <c:pt idx="313">
                  <c:v>-245591.29793817719</c:v>
                </c:pt>
                <c:pt idx="314">
                  <c:v>-247854.4936421857</c:v>
                </c:pt>
                <c:pt idx="315">
                  <c:v>-250131.72399730928</c:v>
                </c:pt>
                <c:pt idx="316">
                  <c:v>-252423.07232881497</c:v>
                </c:pt>
                <c:pt idx="317">
                  <c:v>-254728.62244165386</c:v>
                </c:pt>
                <c:pt idx="318">
                  <c:v>-257048.45862317507</c:v>
                </c:pt>
                <c:pt idx="319">
                  <c:v>-259382.66564585656</c:v>
                </c:pt>
                <c:pt idx="320">
                  <c:v>-261731.32877005031</c:v>
                </c:pt>
                <c:pt idx="321">
                  <c:v>-264094.53374674276</c:v>
                </c:pt>
                <c:pt idx="322">
                  <c:v>-266472.3668203319</c:v>
                </c:pt>
                <c:pt idx="323">
                  <c:v>-268864.91473141871</c:v>
                </c:pt>
                <c:pt idx="324">
                  <c:v>-271272.26471961522</c:v>
                </c:pt>
                <c:pt idx="325">
                  <c:v>-273694.50452636671</c:v>
                </c:pt>
                <c:pt idx="326">
                  <c:v>-276131.7223977925</c:v>
                </c:pt>
                <c:pt idx="327">
                  <c:v>-278584.00708754023</c:v>
                </c:pt>
                <c:pt idx="328">
                  <c:v>-281051.447859657</c:v>
                </c:pt>
                <c:pt idx="329">
                  <c:v>-283534.13449147705</c:v>
                </c:pt>
                <c:pt idx="330">
                  <c:v>-286032.15727652505</c:v>
                </c:pt>
                <c:pt idx="331">
                  <c:v>-288545.60702743568</c:v>
                </c:pt>
                <c:pt idx="332">
                  <c:v>-291074.57507889043</c:v>
                </c:pt>
                <c:pt idx="333">
                  <c:v>-293619.15329056978</c:v>
                </c:pt>
                <c:pt idx="334">
                  <c:v>-296179.43405012274</c:v>
                </c:pt>
                <c:pt idx="335">
                  <c:v>-298755.5102761524</c:v>
                </c:pt>
                <c:pt idx="336">
                  <c:v>-301347.47542121867</c:v>
                </c:pt>
                <c:pt idx="337">
                  <c:v>-303955.4234748584</c:v>
                </c:pt>
                <c:pt idx="338">
                  <c:v>-306579.4489666213</c:v>
                </c:pt>
                <c:pt idx="339">
                  <c:v>-309219.64696912339</c:v>
                </c:pt>
                <c:pt idx="340">
                  <c:v>-311876.11310111801</c:v>
                </c:pt>
                <c:pt idx="341">
                  <c:v>-314548.94353058352</c:v>
                </c:pt>
                <c:pt idx="342">
                  <c:v>-317238.23497782846</c:v>
                </c:pt>
                <c:pt idx="343">
                  <c:v>-319944.08471861447</c:v>
                </c:pt>
                <c:pt idx="344">
                  <c:v>-322666.59058729629</c:v>
                </c:pt>
                <c:pt idx="345">
                  <c:v>-325405.85097997938</c:v>
                </c:pt>
                <c:pt idx="346">
                  <c:v>-328161.9648576958</c:v>
                </c:pt>
                <c:pt idx="347">
                  <c:v>-330935.03174959717</c:v>
                </c:pt>
                <c:pt idx="348">
                  <c:v>-333725.15175616619</c:v>
                </c:pt>
                <c:pt idx="349">
                  <c:v>-336532.42555244605</c:v>
                </c:pt>
                <c:pt idx="350">
                  <c:v>-339356.95439128717</c:v>
                </c:pt>
                <c:pt idx="351">
                  <c:v>-342198.84010661393</c:v>
                </c:pt>
                <c:pt idx="352">
                  <c:v>-345058.1851167077</c:v>
                </c:pt>
                <c:pt idx="353">
                  <c:v>-347935.09242750908</c:v>
                </c:pt>
                <c:pt idx="354">
                  <c:v>-350829.6656359398</c:v>
                </c:pt>
                <c:pt idx="355">
                  <c:v>-353742.00893324148</c:v>
                </c:pt>
                <c:pt idx="356">
                  <c:v>-356672.22710833425</c:v>
                </c:pt>
                <c:pt idx="357">
                  <c:v>-359620.42555119342</c:v>
                </c:pt>
                <c:pt idx="358">
                  <c:v>-362586.7102562465</c:v>
                </c:pt>
                <c:pt idx="359">
                  <c:v>-365571.18782578717</c:v>
                </c:pt>
              </c:numCache>
            </c:numRef>
          </c:val>
          <c:smooth val="0"/>
          <c:extLst>
            <c:ext xmlns:c16="http://schemas.microsoft.com/office/drawing/2014/chart" uri="{C3380CC4-5D6E-409C-BE32-E72D297353CC}">
              <c16:uniqueId val="{00000000-7531-46F9-8883-D0D7DB98339B}"/>
            </c:ext>
          </c:extLst>
        </c:ser>
        <c:dLbls>
          <c:showLegendKey val="0"/>
          <c:showVal val="0"/>
          <c:showCatName val="0"/>
          <c:showSerName val="0"/>
          <c:showPercent val="0"/>
          <c:showBubbleSize val="0"/>
        </c:dLbls>
        <c:smooth val="0"/>
        <c:axId val="1312990511"/>
        <c:axId val="1"/>
      </c:lineChart>
      <c:catAx>
        <c:axId val="1312990511"/>
        <c:scaling>
          <c:orientation val="minMax"/>
        </c:scaling>
        <c:delete val="0"/>
        <c:axPos val="b"/>
        <c:numFmt formatCode="General" sourceLinked="1"/>
        <c:majorTickMark val="none"/>
        <c:minorTickMark val="none"/>
        <c:tickLblPos val="nextTo"/>
        <c:spPr>
          <a:ln w="3175">
            <a:solidFill>
              <a:srgbClr val="C0C0C0"/>
            </a:solidFill>
            <a:prstDash val="solid"/>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C0C0C0"/>
              </a:solidFill>
              <a:prstDash val="solid"/>
            </a:ln>
          </c:spPr>
        </c:majorGridlines>
        <c:numFmt formatCode="\$#,##0.00" sourceLinked="0"/>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990511"/>
        <c:crosses val="autoZero"/>
        <c:crossBetween val="between"/>
      </c:valAx>
      <c:spPr>
        <a:noFill/>
        <a:ln w="25400">
          <a:noFill/>
        </a:ln>
      </c:spPr>
    </c:plotArea>
    <c:plotVisOnly val="1"/>
    <c:dispBlanksAs val="gap"/>
    <c:showDLblsOverMax val="0"/>
  </c:chart>
  <c:spPr>
    <a:solidFill>
      <a:srgbClr val="FFFFFF"/>
    </a:solidFill>
    <a:ln w="3175">
      <a:solidFill>
        <a:srgbClr val="C0C0C0"/>
      </a:solidFill>
      <a:prstDash val="solid"/>
    </a:ln>
  </c:spPr>
  <c:txPr>
    <a:bodyPr/>
    <a:lstStyle/>
    <a:p>
      <a:pPr>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860425</xdr:colOff>
      <xdr:row>0</xdr:row>
      <xdr:rowOff>92075</xdr:rowOff>
    </xdr:from>
    <xdr:to>
      <xdr:col>20</xdr:col>
      <xdr:colOff>142875</xdr:colOff>
      <xdr:row>16</xdr:row>
      <xdr:rowOff>152400</xdr:rowOff>
    </xdr:to>
    <xdr:graphicFrame macro="">
      <xdr:nvGraphicFramePr>
        <xdr:cNvPr id="2" name="Chart 2">
          <a:extLst>
            <a:ext uri="{FF2B5EF4-FFF2-40B4-BE49-F238E27FC236}">
              <a16:creationId xmlns:a16="http://schemas.microsoft.com/office/drawing/2014/main" id="{4EABEC61-7115-40B7-AAAC-EE18042AC9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v0\OneDrive\Documents\Real%20Estate\Mortg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tgage"/>
      <sheetName val="Balance Sheet"/>
    </sheetNames>
    <sheetDataSet>
      <sheetData sheetId="0"/>
      <sheetData sheetId="1">
        <row r="2">
          <cell r="J2" t="str">
            <v>Principal</v>
          </cell>
        </row>
        <row r="3">
          <cell r="J3" t="str">
            <v>Interest</v>
          </cell>
        </row>
        <row r="4">
          <cell r="J4" t="str">
            <v>Insurance</v>
          </cell>
        </row>
        <row r="5">
          <cell r="J5" t="str">
            <v>Mortgage (Unspecified)</v>
          </cell>
        </row>
        <row r="6">
          <cell r="J6" t="str">
            <v>Property Tax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EDD4-CD36-4A4F-BBF2-27585FF1F717}">
  <dimension ref="A1:U379"/>
  <sheetViews>
    <sheetView tabSelected="1" workbookViewId="0">
      <selection activeCell="B2" sqref="B2"/>
    </sheetView>
  </sheetViews>
  <sheetFormatPr defaultColWidth="12" defaultRowHeight="15.75" x14ac:dyDescent="0.25"/>
  <cols>
    <col min="1" max="1" width="27.5703125" style="1" customWidth="1"/>
    <col min="2" max="2" width="14.28515625" style="1" bestFit="1" customWidth="1"/>
    <col min="3" max="3" width="9.85546875" style="1" customWidth="1"/>
    <col min="4" max="4" width="17.28515625" style="1" customWidth="1"/>
    <col min="5" max="7" width="16.85546875" style="1" customWidth="1"/>
    <col min="8" max="8" width="40.5703125" style="1" customWidth="1"/>
    <col min="9" max="9" width="15.140625" style="1" customWidth="1"/>
    <col min="10" max="10" width="12.5703125" style="1" customWidth="1"/>
    <col min="11" max="11" width="18.140625" style="1" customWidth="1"/>
    <col min="12" max="12" width="15.42578125" style="1" customWidth="1"/>
    <col min="13" max="13" width="18.42578125" style="1" customWidth="1"/>
    <col min="14" max="14" width="19.140625" style="1" customWidth="1"/>
    <col min="15" max="15" width="19.5703125" style="1" customWidth="1"/>
    <col min="16" max="16" width="15.42578125" style="1" customWidth="1"/>
    <col min="17" max="18" width="17.42578125" style="1" customWidth="1"/>
    <col min="19" max="19" width="16.85546875" style="1" customWidth="1"/>
    <col min="20" max="20" width="21.85546875" style="1" customWidth="1"/>
    <col min="21" max="21" width="21.140625" style="1" customWidth="1"/>
    <col min="22" max="16384" width="12" style="1"/>
  </cols>
  <sheetData>
    <row r="1" spans="1:20" x14ac:dyDescent="0.25">
      <c r="A1" s="1" t="s">
        <v>0</v>
      </c>
      <c r="B1" s="2">
        <v>1000000</v>
      </c>
    </row>
    <row r="2" spans="1:20" x14ac:dyDescent="0.25">
      <c r="A2" t="s">
        <v>1</v>
      </c>
      <c r="B2" s="3">
        <v>0.2</v>
      </c>
    </row>
    <row r="3" spans="1:20" x14ac:dyDescent="0.25">
      <c r="A3" s="1" t="s">
        <v>2</v>
      </c>
      <c r="B3" s="8">
        <f>B1 - (B1*B2)</f>
        <v>800000</v>
      </c>
      <c r="I3" s="1" t="s">
        <v>42</v>
      </c>
      <c r="J3" s="1" t="s">
        <v>3</v>
      </c>
      <c r="K3" s="1" t="s">
        <v>4</v>
      </c>
      <c r="L3" s="1" t="s">
        <v>43</v>
      </c>
      <c r="M3" s="1" t="s">
        <v>44</v>
      </c>
      <c r="N3" s="1" t="s">
        <v>47</v>
      </c>
      <c r="O3" s="1" t="s">
        <v>48</v>
      </c>
    </row>
    <row r="4" spans="1:20" x14ac:dyDescent="0.25">
      <c r="A4" s="1" t="s">
        <v>5</v>
      </c>
      <c r="B4" s="4">
        <v>0.05</v>
      </c>
      <c r="H4" s="1" t="s">
        <v>6</v>
      </c>
      <c r="I4" s="9">
        <v>0.5</v>
      </c>
      <c r="J4" s="6">
        <f>$I$4*$B$11</f>
        <v>1500</v>
      </c>
      <c r="K4" s="6">
        <f>(1-$I$4)*$B$11</f>
        <v>1500</v>
      </c>
    </row>
    <row r="5" spans="1:20" x14ac:dyDescent="0.25">
      <c r="A5" s="1" t="s">
        <v>7</v>
      </c>
      <c r="B5" s="5">
        <v>30</v>
      </c>
      <c r="H5" s="1" t="s">
        <v>45</v>
      </c>
      <c r="I5" s="9">
        <v>0.5</v>
      </c>
      <c r="J5" s="6">
        <f>$I$5 * $N$20</f>
        <v>2077.0518569371688</v>
      </c>
      <c r="K5" s="6">
        <f>(1-$I$5) * $N$20</f>
        <v>2077.0518569371688</v>
      </c>
      <c r="L5" s="6">
        <f>J5+I12</f>
        <v>2077.0518569371688</v>
      </c>
      <c r="M5" s="6">
        <f>K5-I12</f>
        <v>2077.0518569371688</v>
      </c>
      <c r="N5" s="6">
        <f>L5 + ($J$20*$I$5)</f>
        <v>2494.4066824796355</v>
      </c>
      <c r="O5" s="6">
        <f>M5 + ($J$20*(1-$I$5))</f>
        <v>2494.4066824796355</v>
      </c>
    </row>
    <row r="6" spans="1:20" x14ac:dyDescent="0.25">
      <c r="A6" s="1" t="s">
        <v>8</v>
      </c>
      <c r="B6" s="5">
        <v>12</v>
      </c>
      <c r="H6" s="1" t="s">
        <v>9</v>
      </c>
      <c r="I6" s="9">
        <v>0.5</v>
      </c>
      <c r="J6" s="6">
        <f>$I$6*($B$1-$B$3)</f>
        <v>100000</v>
      </c>
      <c r="K6" s="6">
        <f>(1-$I$6)*($B$1-$B$3)</f>
        <v>100000</v>
      </c>
    </row>
    <row r="7" spans="1:20" x14ac:dyDescent="0.25">
      <c r="A7" s="1" t="s">
        <v>10</v>
      </c>
      <c r="B7" s="7">
        <f xml:space="preserve"> B6 * B5</f>
        <v>360</v>
      </c>
      <c r="H7" s="1" t="s">
        <v>46</v>
      </c>
      <c r="I7" s="16">
        <f>$I$5</f>
        <v>0.5</v>
      </c>
      <c r="J7" s="6">
        <f>$I$5 * $C$20</f>
        <v>2147.2864920485563</v>
      </c>
      <c r="K7" s="6">
        <f>(1-$I$5) * $C$20</f>
        <v>2147.2864920485563</v>
      </c>
      <c r="L7" s="6">
        <f>$J$7+$I$12</f>
        <v>2147.2864920485563</v>
      </c>
      <c r="M7" s="6">
        <f>$K$7-$I$12</f>
        <v>2147.2864920485563</v>
      </c>
      <c r="N7" s="6">
        <f>$L$7+($J$20*$I$5)</f>
        <v>2564.6413175910229</v>
      </c>
      <c r="O7" s="6">
        <f>$M$7 + ($J$20*(1-$I$5))</f>
        <v>2564.6413175910229</v>
      </c>
    </row>
    <row r="8" spans="1:20" x14ac:dyDescent="0.25">
      <c r="A8" s="1" t="s">
        <v>11</v>
      </c>
      <c r="B8" s="8">
        <f>-PMT(B4/B6, B7, B3)</f>
        <v>4294.5729840971126</v>
      </c>
    </row>
    <row r="9" spans="1:20" x14ac:dyDescent="0.25">
      <c r="A9" s="1" t="s">
        <v>12</v>
      </c>
      <c r="B9" s="3">
        <v>0.01</v>
      </c>
    </row>
    <row r="10" spans="1:20" x14ac:dyDescent="0.25">
      <c r="A10" s="1" t="s">
        <v>13</v>
      </c>
      <c r="B10" s="10">
        <v>0.26</v>
      </c>
    </row>
    <row r="11" spans="1:20" x14ac:dyDescent="0.25">
      <c r="A11" s="1" t="s">
        <v>14</v>
      </c>
      <c r="B11" s="5">
        <v>3000</v>
      </c>
      <c r="H11" s="1" t="s">
        <v>15</v>
      </c>
      <c r="I11" s="11">
        <f>($I$5-$I$6)*($B$1 - $B$3)</f>
        <v>0</v>
      </c>
    </row>
    <row r="12" spans="1:20" x14ac:dyDescent="0.25">
      <c r="A12" s="1" t="s">
        <v>16</v>
      </c>
      <c r="B12" s="10">
        <v>7.0000000000000007E-2</v>
      </c>
      <c r="H12" s="1" t="s">
        <v>17</v>
      </c>
      <c r="I12" s="6">
        <f>$I$11 / $I$13</f>
        <v>0</v>
      </c>
      <c r="L12" s="6"/>
      <c r="M12" s="6"/>
    </row>
    <row r="13" spans="1:20" x14ac:dyDescent="0.25">
      <c r="A13" s="1" t="s">
        <v>18</v>
      </c>
      <c r="B13" s="10">
        <v>0.04</v>
      </c>
      <c r="H13" s="1" t="s">
        <v>19</v>
      </c>
      <c r="I13" s="13">
        <v>360</v>
      </c>
      <c r="S13" s="6"/>
      <c r="T13" s="6"/>
    </row>
    <row r="14" spans="1:20" x14ac:dyDescent="0.25">
      <c r="A14" s="1" t="s">
        <v>20</v>
      </c>
      <c r="B14" s="12">
        <f>($B$1-$B$3) * POWER(1 + $B$12, 1/$B$6) - ($B$1-$B$3)</f>
        <v>1130.8290774810594</v>
      </c>
    </row>
    <row r="15" spans="1:20" x14ac:dyDescent="0.25">
      <c r="A15" s="1" t="s">
        <v>21</v>
      </c>
      <c r="B15" s="10">
        <v>0.06</v>
      </c>
    </row>
    <row r="16" spans="1:20" x14ac:dyDescent="0.25">
      <c r="B16" s="12"/>
    </row>
    <row r="17" spans="1:21" x14ac:dyDescent="0.25">
      <c r="B17" s="12"/>
    </row>
    <row r="19" spans="1:21" x14ac:dyDescent="0.25">
      <c r="A19" s="1" t="s">
        <v>22</v>
      </c>
      <c r="B19" s="1" t="s">
        <v>23</v>
      </c>
      <c r="C19" s="1" t="s">
        <v>24</v>
      </c>
      <c r="D19" s="1" t="s">
        <v>25</v>
      </c>
      <c r="E19" s="1" t="s">
        <v>26</v>
      </c>
      <c r="F19" s="1" t="s">
        <v>27</v>
      </c>
      <c r="G19" s="1" t="s">
        <v>28</v>
      </c>
      <c r="H19" s="1" t="s">
        <v>29</v>
      </c>
      <c r="I19" s="1" t="s">
        <v>0</v>
      </c>
      <c r="J19" s="1" t="s">
        <v>30</v>
      </c>
      <c r="K19" s="1" t="s">
        <v>31</v>
      </c>
      <c r="L19" s="1" t="s">
        <v>32</v>
      </c>
      <c r="M19" s="1" t="s">
        <v>33</v>
      </c>
      <c r="N19" s="1" t="s">
        <v>34</v>
      </c>
      <c r="O19" s="1" t="s">
        <v>35</v>
      </c>
      <c r="P19" s="1" t="s">
        <v>36</v>
      </c>
      <c r="Q19" s="1" t="s">
        <v>37</v>
      </c>
      <c r="R19" s="1" t="s">
        <v>38</v>
      </c>
      <c r="S19" s="1" t="s">
        <v>39</v>
      </c>
      <c r="T19" s="1" t="s">
        <v>40</v>
      </c>
      <c r="U19" s="1" t="s">
        <v>41</v>
      </c>
    </row>
    <row r="20" spans="1:21" x14ac:dyDescent="0.25">
      <c r="A20" s="1">
        <v>1</v>
      </c>
      <c r="B20" s="6">
        <f>$B$3</f>
        <v>800000</v>
      </c>
      <c r="C20" s="6">
        <f>IF(B20&gt;0,$B$8,0)</f>
        <v>4294.5729840971126</v>
      </c>
      <c r="D20" s="6">
        <f>C20-E20</f>
        <v>961.23965076377908</v>
      </c>
      <c r="E20" s="6">
        <f>B20*($B$4/$B$6)</f>
        <v>3333.3333333333335</v>
      </c>
      <c r="F20" s="6">
        <f>MIN(B20, 750000)/B20 * E20</f>
        <v>3125</v>
      </c>
      <c r="G20" s="6">
        <f t="shared" ref="G20:G83" si="0">MAX(MIN(B20, 1000000) - 750000, 0)/B20 * E20</f>
        <v>208.33333333333334</v>
      </c>
      <c r="H20" s="6">
        <f t="shared" ref="H20:H83" si="1">B20-D20</f>
        <v>799038.7603492362</v>
      </c>
      <c r="I20" s="6">
        <f>$B$1</f>
        <v>1000000</v>
      </c>
      <c r="J20" s="6">
        <f t="shared" ref="J20:J83" si="2">$I$20*POWER(1 + 2%, A20/$B$6)*$B$9/$B$6</f>
        <v>834.70965108493363</v>
      </c>
      <c r="K20" s="6">
        <f>C20+J20</f>
        <v>5129.2826351820459</v>
      </c>
      <c r="L20" s="6">
        <f t="shared" ref="L20:L83" si="3" xml:space="preserve"> E20 * $B$10</f>
        <v>866.66666666666674</v>
      </c>
      <c r="M20" s="6">
        <f t="shared" ref="M20:M83" si="4" xml:space="preserve"> J20 * $B$10 * (1 - $I$5)</f>
        <v>108.51225464104138</v>
      </c>
      <c r="N20" s="6">
        <f>K20-L20-M20</f>
        <v>4154.1037138743377</v>
      </c>
      <c r="O20" s="6">
        <f>$B$11</f>
        <v>3000</v>
      </c>
      <c r="P20" s="6">
        <f t="shared" ref="P20:P83" si="5">(O20 * $I$4) - (N20 * $I$5) - IF(A20&gt;$I$13, 0, $I$12)</f>
        <v>-577.05185693716885</v>
      </c>
      <c r="Q20" s="6">
        <f xml:space="preserve"> - P20 +  ($B$14 *$I$6)</f>
        <v>1142.4663956776985</v>
      </c>
      <c r="R20" s="6">
        <f xml:space="preserve"> I20 * $B$15</f>
        <v>60000</v>
      </c>
      <c r="S20" s="6">
        <f xml:space="preserve"> Q20 - ((I20 - $B$1) * $I$5) + R20</f>
        <v>61142.4663956777</v>
      </c>
      <c r="T20" s="6">
        <f t="shared" ref="T20:T83" si="6">(I20-B20-R20)*$I$5-($I$11+($I$12*(IF(A20&lt;$I$13,A20-1,$I$13))))</f>
        <v>70000</v>
      </c>
      <c r="U20" s="6">
        <f t="shared" ref="U20:U83" si="7" xml:space="preserve"> (I20-B20-R20) * (1-$I$5)+($I$11+($I$12*(IF(A20&lt;$I$13,A20-1,$I$13))))</f>
        <v>70000</v>
      </c>
    </row>
    <row r="21" spans="1:21" x14ac:dyDescent="0.25">
      <c r="A21" s="1">
        <v>2</v>
      </c>
      <c r="B21" s="6">
        <f>H20</f>
        <v>799038.7603492362</v>
      </c>
      <c r="C21" s="6">
        <f t="shared" ref="C21:C84" si="8">IF(B21&gt;0,$B$8,0)</f>
        <v>4294.5729840971126</v>
      </c>
      <c r="D21" s="6">
        <f>C21-E21</f>
        <v>965.2448159752953</v>
      </c>
      <c r="E21" s="6">
        <f>B21*($B$4/$B$6)</f>
        <v>3329.3281681218173</v>
      </c>
      <c r="F21" s="6">
        <f t="shared" ref="F21:F84" si="9">MIN(B21, 750000)/B21 * E21</f>
        <v>3124.9999999999995</v>
      </c>
      <c r="G21" s="6">
        <f t="shared" si="0"/>
        <v>204.32816812181747</v>
      </c>
      <c r="H21" s="6">
        <f t="shared" si="1"/>
        <v>798073.51553326088</v>
      </c>
      <c r="I21" s="6">
        <f>I20*POWER(1+$B$13, 1/$B$6)</f>
        <v>1003273.7397821989</v>
      </c>
      <c r="J21" s="6">
        <f t="shared" si="2"/>
        <v>836.08824193719784</v>
      </c>
      <c r="K21" s="6">
        <f t="shared" ref="K21:K83" si="10">C21+J21</f>
        <v>5130.6612260343099</v>
      </c>
      <c r="L21" s="6">
        <f t="shared" si="3"/>
        <v>865.62532371167254</v>
      </c>
      <c r="M21" s="6">
        <f t="shared" si="4"/>
        <v>108.69147145183572</v>
      </c>
      <c r="N21" s="6">
        <f t="shared" ref="N21:N84" si="11">K21-L21-M21</f>
        <v>4156.3444308708013</v>
      </c>
      <c r="O21" s="6">
        <f>O20 * POWER(1 + $B$13, 1/$B$6)</f>
        <v>3009.8212193465965</v>
      </c>
      <c r="P21" s="6">
        <f t="shared" si="5"/>
        <v>-573.26160576210236</v>
      </c>
      <c r="Q21" s="6">
        <f t="shared" ref="Q21:Q84" si="12" xml:space="preserve"> Q20 * POWER(1+$B$12, 1/$B$6) - P21 + ($B$14 * $I$6)</f>
        <v>2287.6022112817172</v>
      </c>
      <c r="R21" s="6">
        <f t="shared" ref="R21:R84" si="13" xml:space="preserve"> I21 * $B$15</f>
        <v>60196.424386931933</v>
      </c>
      <c r="S21" s="6">
        <f t="shared" ref="S21:S84" si="14" xml:space="preserve"> Q21 - ((I21 - $B$1) * $I$5) + R21</f>
        <v>60847.156707114191</v>
      </c>
      <c r="T21" s="6">
        <f t="shared" si="6"/>
        <v>72019.277523015393</v>
      </c>
      <c r="U21" s="6">
        <f t="shared" si="7"/>
        <v>72019.277523015393</v>
      </c>
    </row>
    <row r="22" spans="1:21" x14ac:dyDescent="0.25">
      <c r="A22" s="1">
        <v>3</v>
      </c>
      <c r="B22" s="6">
        <f t="shared" ref="B22:B85" si="15">H21</f>
        <v>798073.51553326088</v>
      </c>
      <c r="C22" s="6">
        <f t="shared" si="8"/>
        <v>4294.5729840971126</v>
      </c>
      <c r="D22" s="6">
        <f t="shared" ref="D22:D85" si="16">C22-E22</f>
        <v>969.26666937519212</v>
      </c>
      <c r="E22" s="6">
        <f t="shared" ref="E22:E85" si="17">B22*($B$4/$B$6)</f>
        <v>3325.3063147219204</v>
      </c>
      <c r="F22" s="6">
        <f t="shared" si="9"/>
        <v>3125.0000000000005</v>
      </c>
      <c r="G22" s="6">
        <f t="shared" si="0"/>
        <v>200.30631472192036</v>
      </c>
      <c r="H22" s="6">
        <f t="shared" si="1"/>
        <v>797104.24886388564</v>
      </c>
      <c r="I22" s="6">
        <f t="shared" ref="I22:I85" si="18">I21*POWER(1+$B$13, 1/$B$6)</f>
        <v>1006558.1969365594</v>
      </c>
      <c r="J22" s="6">
        <f t="shared" si="2"/>
        <v>837.46910964433653</v>
      </c>
      <c r="K22" s="6">
        <f t="shared" si="10"/>
        <v>5132.0420937414492</v>
      </c>
      <c r="L22" s="6">
        <f t="shared" si="3"/>
        <v>864.57964182769933</v>
      </c>
      <c r="M22" s="6">
        <f t="shared" si="4"/>
        <v>108.87098425376375</v>
      </c>
      <c r="N22" s="6">
        <f t="shared" si="11"/>
        <v>4158.5914676599859</v>
      </c>
      <c r="O22" s="6">
        <f t="shared" ref="O22:O85" si="19">O21 * POWER(1 + $B$13, 1/$B$6)</f>
        <v>3019.6745908096777</v>
      </c>
      <c r="P22" s="6">
        <f t="shared" si="5"/>
        <v>-569.4584384251541</v>
      </c>
      <c r="Q22" s="6">
        <f t="shared" si="12"/>
        <v>3435.4096239385381</v>
      </c>
      <c r="R22" s="6">
        <f t="shared" si="13"/>
        <v>60393.491816193564</v>
      </c>
      <c r="S22" s="6">
        <f t="shared" si="14"/>
        <v>60549.802971852405</v>
      </c>
      <c r="T22" s="6">
        <f t="shared" si="6"/>
        <v>74045.594793552475</v>
      </c>
      <c r="U22" s="6">
        <f t="shared" si="7"/>
        <v>74045.594793552475</v>
      </c>
    </row>
    <row r="23" spans="1:21" x14ac:dyDescent="0.25">
      <c r="A23" s="1">
        <v>4</v>
      </c>
      <c r="B23" s="6">
        <f t="shared" si="15"/>
        <v>797104.24886388564</v>
      </c>
      <c r="C23" s="6">
        <f t="shared" si="8"/>
        <v>4294.5729840971126</v>
      </c>
      <c r="D23" s="6">
        <f t="shared" si="16"/>
        <v>973.30528049758914</v>
      </c>
      <c r="E23" s="6">
        <f t="shared" si="17"/>
        <v>3321.2677035995234</v>
      </c>
      <c r="F23" s="6">
        <f t="shared" si="9"/>
        <v>3125</v>
      </c>
      <c r="G23" s="6">
        <f t="shared" si="0"/>
        <v>196.26770359952351</v>
      </c>
      <c r="H23" s="6">
        <f t="shared" si="1"/>
        <v>796130.943583388</v>
      </c>
      <c r="I23" s="6">
        <f t="shared" si="18"/>
        <v>1009853.406548969</v>
      </c>
      <c r="J23" s="6">
        <f t="shared" si="2"/>
        <v>838.85225796676093</v>
      </c>
      <c r="K23" s="6">
        <f t="shared" si="10"/>
        <v>5133.4252420638732</v>
      </c>
      <c r="L23" s="6">
        <f t="shared" si="3"/>
        <v>863.52960293587614</v>
      </c>
      <c r="M23" s="6">
        <f t="shared" si="4"/>
        <v>109.05079353567892</v>
      </c>
      <c r="N23" s="6">
        <f t="shared" si="11"/>
        <v>4160.8448455923181</v>
      </c>
      <c r="O23" s="6">
        <f t="shared" si="19"/>
        <v>3029.5602196469067</v>
      </c>
      <c r="P23" s="6">
        <f t="shared" si="5"/>
        <v>-565.64231297270567</v>
      </c>
      <c r="Q23" s="6">
        <f t="shared" si="12"/>
        <v>4585.8907811308136</v>
      </c>
      <c r="R23" s="6">
        <f t="shared" si="13"/>
        <v>60591.20439293814</v>
      </c>
      <c r="S23" s="6">
        <f t="shared" si="14"/>
        <v>60250.391899584465</v>
      </c>
      <c r="T23" s="6">
        <f t="shared" si="6"/>
        <v>76078.976646072595</v>
      </c>
      <c r="U23" s="6">
        <f t="shared" si="7"/>
        <v>76078.976646072595</v>
      </c>
    </row>
    <row r="24" spans="1:21" x14ac:dyDescent="0.25">
      <c r="A24" s="1">
        <v>5</v>
      </c>
      <c r="B24" s="6">
        <f t="shared" si="15"/>
        <v>796130.943583388</v>
      </c>
      <c r="C24" s="6">
        <f t="shared" si="8"/>
        <v>4294.5729840971126</v>
      </c>
      <c r="D24" s="6">
        <f t="shared" si="16"/>
        <v>977.36071916632909</v>
      </c>
      <c r="E24" s="6">
        <f t="shared" si="17"/>
        <v>3317.2122649307835</v>
      </c>
      <c r="F24" s="6">
        <f t="shared" si="9"/>
        <v>3125.0000000000005</v>
      </c>
      <c r="G24" s="6">
        <f t="shared" si="0"/>
        <v>192.21226493078333</v>
      </c>
      <c r="H24" s="6">
        <f t="shared" si="1"/>
        <v>795153.58286422165</v>
      </c>
      <c r="I24" s="6">
        <f t="shared" si="18"/>
        <v>1013159.4038201774</v>
      </c>
      <c r="J24" s="6">
        <f t="shared" si="2"/>
        <v>840.23769067109208</v>
      </c>
      <c r="K24" s="6">
        <f t="shared" si="10"/>
        <v>5134.810674768205</v>
      </c>
      <c r="L24" s="6">
        <f t="shared" si="3"/>
        <v>862.47518888200375</v>
      </c>
      <c r="M24" s="6">
        <f t="shared" si="4"/>
        <v>109.23089978724198</v>
      </c>
      <c r="N24" s="6">
        <f t="shared" si="11"/>
        <v>4163.1045860989589</v>
      </c>
      <c r="O24" s="6">
        <f t="shared" si="19"/>
        <v>3039.4782114605323</v>
      </c>
      <c r="P24" s="6">
        <f t="shared" si="5"/>
        <v>-561.81318731921328</v>
      </c>
      <c r="Q24" s="6">
        <f t="shared" si="12"/>
        <v>5739.0478003978315</v>
      </c>
      <c r="R24" s="6">
        <f t="shared" si="13"/>
        <v>60789.564229210642</v>
      </c>
      <c r="S24" s="6">
        <f t="shared" si="14"/>
        <v>59948.910119519758</v>
      </c>
      <c r="T24" s="6">
        <f t="shared" si="6"/>
        <v>78119.448003789395</v>
      </c>
      <c r="U24" s="6">
        <f t="shared" si="7"/>
        <v>78119.448003789395</v>
      </c>
    </row>
    <row r="25" spans="1:21" x14ac:dyDescent="0.25">
      <c r="A25" s="1">
        <v>6</v>
      </c>
      <c r="B25" s="6">
        <f t="shared" si="15"/>
        <v>795153.58286422165</v>
      </c>
      <c r="C25" s="6">
        <f t="shared" si="8"/>
        <v>4294.5729840971126</v>
      </c>
      <c r="D25" s="6">
        <f t="shared" si="16"/>
        <v>981.4330554961889</v>
      </c>
      <c r="E25" s="6">
        <f t="shared" si="17"/>
        <v>3313.1399286009237</v>
      </c>
      <c r="F25" s="6">
        <f t="shared" si="9"/>
        <v>3125</v>
      </c>
      <c r="G25" s="6">
        <f t="shared" si="0"/>
        <v>188.13992860092355</v>
      </c>
      <c r="H25" s="6">
        <f t="shared" si="1"/>
        <v>794172.14980872546</v>
      </c>
      <c r="I25" s="6">
        <f t="shared" si="18"/>
        <v>1016476.2240661725</v>
      </c>
      <c r="J25" s="6">
        <f t="shared" si="2"/>
        <v>841.6254115301731</v>
      </c>
      <c r="K25" s="6">
        <f t="shared" si="10"/>
        <v>5136.1983956272852</v>
      </c>
      <c r="L25" s="6">
        <f t="shared" si="3"/>
        <v>861.41638143624016</v>
      </c>
      <c r="M25" s="6">
        <f t="shared" si="4"/>
        <v>109.41130349892251</v>
      </c>
      <c r="N25" s="6">
        <f t="shared" si="11"/>
        <v>4165.3707106921229</v>
      </c>
      <c r="O25" s="6">
        <f t="shared" si="19"/>
        <v>3049.4286721985172</v>
      </c>
      <c r="P25" s="6">
        <f t="shared" si="5"/>
        <v>-557.97101924680283</v>
      </c>
      <c r="Q25" s="6">
        <f t="shared" si="12"/>
        <v>6894.8827690338821</v>
      </c>
      <c r="R25" s="6">
        <f t="shared" si="13"/>
        <v>60988.573443970345</v>
      </c>
      <c r="S25" s="6">
        <f t="shared" si="14"/>
        <v>59645.344179917978</v>
      </c>
      <c r="T25" s="6">
        <f t="shared" si="6"/>
        <v>80167.033878990245</v>
      </c>
      <c r="U25" s="6">
        <f t="shared" si="7"/>
        <v>80167.033878990245</v>
      </c>
    </row>
    <row r="26" spans="1:21" x14ac:dyDescent="0.25">
      <c r="A26" s="1">
        <v>7</v>
      </c>
      <c r="B26" s="6">
        <f t="shared" si="15"/>
        <v>794172.14980872546</v>
      </c>
      <c r="C26" s="6">
        <f t="shared" si="8"/>
        <v>4294.5729840971126</v>
      </c>
      <c r="D26" s="6">
        <f t="shared" si="16"/>
        <v>985.52235989408973</v>
      </c>
      <c r="E26" s="6">
        <f t="shared" si="17"/>
        <v>3309.0506242030228</v>
      </c>
      <c r="F26" s="6">
        <f t="shared" si="9"/>
        <v>3125</v>
      </c>
      <c r="G26" s="6">
        <f t="shared" si="0"/>
        <v>184.05062420302275</v>
      </c>
      <c r="H26" s="6">
        <f t="shared" si="1"/>
        <v>793186.62744883134</v>
      </c>
      <c r="I26" s="6">
        <f t="shared" si="18"/>
        <v>1019803.9027185573</v>
      </c>
      <c r="J26" s="6">
        <f t="shared" si="2"/>
        <v>843.01542432307735</v>
      </c>
      <c r="K26" s="6">
        <f t="shared" si="10"/>
        <v>5137.5884084201898</v>
      </c>
      <c r="L26" s="6">
        <f t="shared" si="3"/>
        <v>860.35316229278601</v>
      </c>
      <c r="M26" s="6">
        <f t="shared" si="4"/>
        <v>109.59200516200006</v>
      </c>
      <c r="N26" s="6">
        <f t="shared" si="11"/>
        <v>4167.6432409654044</v>
      </c>
      <c r="O26" s="6">
        <f t="shared" si="19"/>
        <v>3059.4117081556715</v>
      </c>
      <c r="P26" s="6">
        <f t="shared" si="5"/>
        <v>-554.11576640486646</v>
      </c>
      <c r="Q26" s="6">
        <f t="shared" si="12"/>
        <v>8053.3977437845115</v>
      </c>
      <c r="R26" s="6">
        <f t="shared" si="13"/>
        <v>61188.234163113433</v>
      </c>
      <c r="S26" s="6">
        <f t="shared" si="14"/>
        <v>59339.680547619304</v>
      </c>
      <c r="T26" s="6">
        <f t="shared" si="6"/>
        <v>82221.759373359193</v>
      </c>
      <c r="U26" s="6">
        <f t="shared" si="7"/>
        <v>82221.759373359193</v>
      </c>
    </row>
    <row r="27" spans="1:21" x14ac:dyDescent="0.25">
      <c r="A27" s="1">
        <v>8</v>
      </c>
      <c r="B27" s="6">
        <f t="shared" si="15"/>
        <v>793186.62744883134</v>
      </c>
      <c r="C27" s="6">
        <f t="shared" si="8"/>
        <v>4294.5729840971126</v>
      </c>
      <c r="D27" s="6">
        <f t="shared" si="16"/>
        <v>989.62870306031527</v>
      </c>
      <c r="E27" s="6">
        <f t="shared" si="17"/>
        <v>3304.9442810367973</v>
      </c>
      <c r="F27" s="6">
        <f t="shared" si="9"/>
        <v>3125</v>
      </c>
      <c r="G27" s="6">
        <f t="shared" si="0"/>
        <v>179.94428103679724</v>
      </c>
      <c r="H27" s="6">
        <f t="shared" si="1"/>
        <v>792196.99874577101</v>
      </c>
      <c r="I27" s="6">
        <f t="shared" si="18"/>
        <v>1023142.4753249288</v>
      </c>
      <c r="J27" s="6">
        <f t="shared" si="2"/>
        <v>844.40773283511965</v>
      </c>
      <c r="K27" s="6">
        <f t="shared" si="10"/>
        <v>5138.9807169322321</v>
      </c>
      <c r="L27" s="6">
        <f t="shared" si="3"/>
        <v>859.28551306956729</v>
      </c>
      <c r="M27" s="6">
        <f t="shared" si="4"/>
        <v>109.77300526856556</v>
      </c>
      <c r="N27" s="6">
        <f t="shared" si="11"/>
        <v>4169.9221985940994</v>
      </c>
      <c r="O27" s="6">
        <f t="shared" si="19"/>
        <v>3069.4274259747858</v>
      </c>
      <c r="P27" s="6">
        <f t="shared" si="5"/>
        <v>-550.2473863096568</v>
      </c>
      <c r="Q27" s="6">
        <f t="shared" si="12"/>
        <v>9214.5947505406566</v>
      </c>
      <c r="R27" s="6">
        <f t="shared" si="13"/>
        <v>61388.548519495722</v>
      </c>
      <c r="S27" s="6">
        <f t="shared" si="14"/>
        <v>59031.905607572</v>
      </c>
      <c r="T27" s="6">
        <f t="shared" si="6"/>
        <v>84283.649678300848</v>
      </c>
      <c r="U27" s="6">
        <f t="shared" si="7"/>
        <v>84283.649678300848</v>
      </c>
    </row>
    <row r="28" spans="1:21" x14ac:dyDescent="0.25">
      <c r="A28" s="1">
        <v>9</v>
      </c>
      <c r="B28" s="6">
        <f t="shared" si="15"/>
        <v>792196.99874577101</v>
      </c>
      <c r="C28" s="6">
        <f t="shared" si="8"/>
        <v>4294.5729840971126</v>
      </c>
      <c r="D28" s="6">
        <f t="shared" si="16"/>
        <v>993.75215598973364</v>
      </c>
      <c r="E28" s="6">
        <f t="shared" si="17"/>
        <v>3300.8208281073789</v>
      </c>
      <c r="F28" s="6">
        <f t="shared" si="9"/>
        <v>3124.9999999999995</v>
      </c>
      <c r="G28" s="6">
        <f t="shared" si="0"/>
        <v>175.82082810737919</v>
      </c>
      <c r="H28" s="6">
        <f t="shared" si="1"/>
        <v>791203.24658978125</v>
      </c>
      <c r="I28" s="6">
        <f t="shared" si="18"/>
        <v>1026491.9775492575</v>
      </c>
      <c r="J28" s="6">
        <f t="shared" si="2"/>
        <v>845.80234085786697</v>
      </c>
      <c r="K28" s="6">
        <f t="shared" si="10"/>
        <v>5140.3753249549791</v>
      </c>
      <c r="L28" s="6">
        <f t="shared" si="3"/>
        <v>858.21341530791858</v>
      </c>
      <c r="M28" s="6">
        <f t="shared" si="4"/>
        <v>109.95430431152271</v>
      </c>
      <c r="N28" s="6">
        <f t="shared" si="11"/>
        <v>4172.2076053355377</v>
      </c>
      <c r="O28" s="6">
        <f t="shared" si="19"/>
        <v>3079.475932647772</v>
      </c>
      <c r="P28" s="6">
        <f t="shared" si="5"/>
        <v>-546.36583634388285</v>
      </c>
      <c r="Q28" s="6">
        <f t="shared" si="12"/>
        <v>10378.475784030647</v>
      </c>
      <c r="R28" s="6">
        <f t="shared" si="13"/>
        <v>61589.518652955448</v>
      </c>
      <c r="S28" s="6">
        <f t="shared" si="14"/>
        <v>58722.005662357369</v>
      </c>
      <c r="T28" s="6">
        <f t="shared" si="6"/>
        <v>86352.730075265499</v>
      </c>
      <c r="U28" s="6">
        <f t="shared" si="7"/>
        <v>86352.730075265499</v>
      </c>
    </row>
    <row r="29" spans="1:21" x14ac:dyDescent="0.25">
      <c r="A29" s="1">
        <v>10</v>
      </c>
      <c r="B29" s="6">
        <f t="shared" si="15"/>
        <v>791203.24658978125</v>
      </c>
      <c r="C29" s="6">
        <f t="shared" si="8"/>
        <v>4294.5729840971126</v>
      </c>
      <c r="D29" s="6">
        <f t="shared" si="16"/>
        <v>997.89278997302426</v>
      </c>
      <c r="E29" s="6">
        <f t="shared" si="17"/>
        <v>3296.6801941240883</v>
      </c>
      <c r="F29" s="6">
        <f t="shared" si="9"/>
        <v>3125</v>
      </c>
      <c r="G29" s="6">
        <f t="shared" si="0"/>
        <v>171.68019412408853</v>
      </c>
      <c r="H29" s="6">
        <f t="shared" si="1"/>
        <v>790205.35379980819</v>
      </c>
      <c r="I29" s="6">
        <f t="shared" si="18"/>
        <v>1029852.4451722685</v>
      </c>
      <c r="J29" s="6">
        <f t="shared" si="2"/>
        <v>847.19925218914796</v>
      </c>
      <c r="K29" s="6">
        <f t="shared" si="10"/>
        <v>5141.7722362862605</v>
      </c>
      <c r="L29" s="6">
        <f t="shared" si="3"/>
        <v>857.13685047226295</v>
      </c>
      <c r="M29" s="6">
        <f t="shared" si="4"/>
        <v>110.13590278458923</v>
      </c>
      <c r="N29" s="6">
        <f t="shared" si="11"/>
        <v>4174.4994830294081</v>
      </c>
      <c r="O29" s="6">
        <f t="shared" si="19"/>
        <v>3089.5573355168049</v>
      </c>
      <c r="P29" s="6">
        <f t="shared" si="5"/>
        <v>-542.47107375630162</v>
      </c>
      <c r="Q29" s="6">
        <f t="shared" si="12"/>
        <v>11545.042807510052</v>
      </c>
      <c r="R29" s="6">
        <f t="shared" si="13"/>
        <v>61791.146710336114</v>
      </c>
      <c r="S29" s="6">
        <f t="shared" si="14"/>
        <v>58409.96693171189</v>
      </c>
      <c r="T29" s="6">
        <f t="shared" si="6"/>
        <v>88429.025936075588</v>
      </c>
      <c r="U29" s="6">
        <f t="shared" si="7"/>
        <v>88429.025936075588</v>
      </c>
    </row>
    <row r="30" spans="1:21" x14ac:dyDescent="0.25">
      <c r="A30" s="1">
        <v>11</v>
      </c>
      <c r="B30" s="6">
        <f t="shared" si="15"/>
        <v>790205.35379980819</v>
      </c>
      <c r="C30" s="6">
        <f t="shared" si="8"/>
        <v>4294.5729840971126</v>
      </c>
      <c r="D30" s="6">
        <f t="shared" si="16"/>
        <v>1002.0506765979117</v>
      </c>
      <c r="E30" s="6">
        <f t="shared" si="17"/>
        <v>3292.5223074992009</v>
      </c>
      <c r="F30" s="6">
        <f t="shared" si="9"/>
        <v>3125.0000000000005</v>
      </c>
      <c r="G30" s="6">
        <f t="shared" si="0"/>
        <v>167.52230749920079</v>
      </c>
      <c r="H30" s="6">
        <f t="shared" si="1"/>
        <v>789203.30312321032</v>
      </c>
      <c r="I30" s="6">
        <f t="shared" si="18"/>
        <v>1033223.9140918239</v>
      </c>
      <c r="J30" s="6">
        <f t="shared" si="2"/>
        <v>848.59847063306449</v>
      </c>
      <c r="K30" s="6">
        <f t="shared" si="10"/>
        <v>5143.1714547301772</v>
      </c>
      <c r="L30" s="6">
        <f t="shared" si="3"/>
        <v>856.05579994979223</v>
      </c>
      <c r="M30" s="6">
        <f t="shared" si="4"/>
        <v>110.31780118229838</v>
      </c>
      <c r="N30" s="6">
        <f t="shared" si="11"/>
        <v>4176.7978535980865</v>
      </c>
      <c r="O30" s="6">
        <f t="shared" si="19"/>
        <v>3099.6717422754709</v>
      </c>
      <c r="P30" s="6">
        <f t="shared" si="5"/>
        <v>-538.56305566130777</v>
      </c>
      <c r="Q30" s="6">
        <f t="shared" si="12"/>
        <v>12714.297752449369</v>
      </c>
      <c r="R30" s="6">
        <f t="shared" si="13"/>
        <v>61993.43484550943</v>
      </c>
      <c r="S30" s="6">
        <f t="shared" si="14"/>
        <v>58095.775552046871</v>
      </c>
      <c r="T30" s="6">
        <f t="shared" si="6"/>
        <v>90512.562723253126</v>
      </c>
      <c r="U30" s="6">
        <f t="shared" si="7"/>
        <v>90512.562723253126</v>
      </c>
    </row>
    <row r="31" spans="1:21" x14ac:dyDescent="0.25">
      <c r="A31" s="1">
        <v>12</v>
      </c>
      <c r="B31" s="6">
        <f t="shared" si="15"/>
        <v>789203.30312321032</v>
      </c>
      <c r="C31" s="6">
        <f t="shared" si="8"/>
        <v>4294.5729840971126</v>
      </c>
      <c r="D31" s="6">
        <f t="shared" si="16"/>
        <v>1006.2258877504028</v>
      </c>
      <c r="E31" s="6">
        <f t="shared" si="17"/>
        <v>3288.3470963467098</v>
      </c>
      <c r="F31" s="6">
        <f t="shared" si="9"/>
        <v>3125</v>
      </c>
      <c r="G31" s="6">
        <f t="shared" si="0"/>
        <v>163.34709634670969</v>
      </c>
      <c r="H31" s="6">
        <f t="shared" si="1"/>
        <v>788197.07723545993</v>
      </c>
      <c r="I31" s="6">
        <f t="shared" si="18"/>
        <v>1036606.4203233055</v>
      </c>
      <c r="J31" s="6">
        <f t="shared" si="2"/>
        <v>850</v>
      </c>
      <c r="K31" s="6">
        <f t="shared" si="10"/>
        <v>5144.5729840971126</v>
      </c>
      <c r="L31" s="6">
        <f t="shared" si="3"/>
        <v>854.97024505014463</v>
      </c>
      <c r="M31" s="6">
        <f t="shared" si="4"/>
        <v>110.5</v>
      </c>
      <c r="N31" s="6">
        <f t="shared" si="11"/>
        <v>4179.1027390469681</v>
      </c>
      <c r="O31" s="6">
        <f t="shared" si="19"/>
        <v>3109.8192609699158</v>
      </c>
      <c r="P31" s="6">
        <f t="shared" si="5"/>
        <v>-534.64173903852611</v>
      </c>
      <c r="Q31" s="6">
        <f t="shared" si="12"/>
        <v>13886.242518219535</v>
      </c>
      <c r="R31" s="6">
        <f t="shared" si="13"/>
        <v>62196.385219398333</v>
      </c>
      <c r="S31" s="6">
        <f t="shared" si="14"/>
        <v>57779.417575965104</v>
      </c>
      <c r="T31" s="6">
        <f t="shared" si="6"/>
        <v>92603.365990348437</v>
      </c>
      <c r="U31" s="6">
        <f t="shared" si="7"/>
        <v>92603.365990348437</v>
      </c>
    </row>
    <row r="32" spans="1:21" x14ac:dyDescent="0.25">
      <c r="A32" s="1">
        <v>13</v>
      </c>
      <c r="B32" s="6">
        <f t="shared" si="15"/>
        <v>788197.07723545993</v>
      </c>
      <c r="C32" s="6">
        <f t="shared" si="8"/>
        <v>4294.5729840971126</v>
      </c>
      <c r="D32" s="6">
        <f t="shared" si="16"/>
        <v>1010.4184956160298</v>
      </c>
      <c r="E32" s="6">
        <f t="shared" si="17"/>
        <v>3284.1544884810828</v>
      </c>
      <c r="F32" s="6">
        <f t="shared" si="9"/>
        <v>3125</v>
      </c>
      <c r="G32" s="6">
        <f t="shared" si="0"/>
        <v>159.15448848108304</v>
      </c>
      <c r="H32" s="6">
        <f t="shared" si="1"/>
        <v>787186.65873984387</v>
      </c>
      <c r="I32" s="6">
        <f t="shared" si="18"/>
        <v>1040000.0000000007</v>
      </c>
      <c r="J32" s="6">
        <f t="shared" si="2"/>
        <v>851.40384410663216</v>
      </c>
      <c r="K32" s="6">
        <f t="shared" si="10"/>
        <v>5145.9768282037448</v>
      </c>
      <c r="L32" s="6">
        <f t="shared" si="3"/>
        <v>853.8801670050816</v>
      </c>
      <c r="M32" s="6">
        <f t="shared" si="4"/>
        <v>110.68249973386219</v>
      </c>
      <c r="N32" s="6">
        <f t="shared" si="11"/>
        <v>4181.4141614648015</v>
      </c>
      <c r="O32" s="6">
        <f t="shared" si="19"/>
        <v>3120.0000000000014</v>
      </c>
      <c r="P32" s="6">
        <f t="shared" si="5"/>
        <v>-530.70708073240007</v>
      </c>
      <c r="Q32" s="6">
        <f t="shared" si="12"/>
        <v>15060.878971775246</v>
      </c>
      <c r="R32" s="6">
        <f t="shared" si="13"/>
        <v>62400.000000000036</v>
      </c>
      <c r="S32" s="6">
        <f t="shared" si="14"/>
        <v>57460.878971774931</v>
      </c>
      <c r="T32" s="6">
        <f t="shared" si="6"/>
        <v>94701.461382270369</v>
      </c>
      <c r="U32" s="6">
        <f t="shared" si="7"/>
        <v>94701.461382270369</v>
      </c>
    </row>
    <row r="33" spans="1:21" x14ac:dyDescent="0.25">
      <c r="A33" s="1">
        <v>14</v>
      </c>
      <c r="B33" s="6">
        <f t="shared" si="15"/>
        <v>787186.65873984387</v>
      </c>
      <c r="C33" s="6">
        <f t="shared" si="8"/>
        <v>4294.5729840971126</v>
      </c>
      <c r="D33" s="6">
        <f t="shared" si="16"/>
        <v>1014.6285726810966</v>
      </c>
      <c r="E33" s="6">
        <f t="shared" si="17"/>
        <v>3279.944411416016</v>
      </c>
      <c r="F33" s="6">
        <f t="shared" si="9"/>
        <v>3125</v>
      </c>
      <c r="G33" s="6">
        <f t="shared" si="0"/>
        <v>154.94441141601612</v>
      </c>
      <c r="H33" s="6">
        <f t="shared" si="1"/>
        <v>786172.03016716277</v>
      </c>
      <c r="I33" s="6">
        <f t="shared" si="18"/>
        <v>1043404.6893734876</v>
      </c>
      <c r="J33" s="6">
        <f t="shared" si="2"/>
        <v>852.81000677594159</v>
      </c>
      <c r="K33" s="6">
        <f t="shared" si="10"/>
        <v>5147.382990873054</v>
      </c>
      <c r="L33" s="6">
        <f t="shared" si="3"/>
        <v>852.78554696816423</v>
      </c>
      <c r="M33" s="6">
        <f t="shared" si="4"/>
        <v>110.86530088087241</v>
      </c>
      <c r="N33" s="6">
        <f t="shared" si="11"/>
        <v>4183.7321430240172</v>
      </c>
      <c r="O33" s="6">
        <f t="shared" si="19"/>
        <v>3130.2140681204619</v>
      </c>
      <c r="P33" s="6">
        <f t="shared" si="5"/>
        <v>-526.75903745177766</v>
      </c>
      <c r="Q33" s="6">
        <f t="shared" si="12"/>
        <v>16238.208947336087</v>
      </c>
      <c r="R33" s="6">
        <f t="shared" si="13"/>
        <v>62604.281362409252</v>
      </c>
      <c r="S33" s="6">
        <f t="shared" si="14"/>
        <v>57140.145623001532</v>
      </c>
      <c r="T33" s="6">
        <f t="shared" si="6"/>
        <v>96806.874635617249</v>
      </c>
      <c r="U33" s="6">
        <f t="shared" si="7"/>
        <v>96806.874635617249</v>
      </c>
    </row>
    <row r="34" spans="1:21" x14ac:dyDescent="0.25">
      <c r="A34" s="1">
        <v>15</v>
      </c>
      <c r="B34" s="6">
        <f t="shared" si="15"/>
        <v>786172.03016716277</v>
      </c>
      <c r="C34" s="6">
        <f t="shared" si="8"/>
        <v>4294.5729840971126</v>
      </c>
      <c r="D34" s="6">
        <f t="shared" si="16"/>
        <v>1018.8561917339343</v>
      </c>
      <c r="E34" s="6">
        <f t="shared" si="17"/>
        <v>3275.7167923631782</v>
      </c>
      <c r="F34" s="6">
        <f t="shared" si="9"/>
        <v>3125</v>
      </c>
      <c r="G34" s="6">
        <f t="shared" si="0"/>
        <v>150.7167923631782</v>
      </c>
      <c r="H34" s="6">
        <f t="shared" si="1"/>
        <v>785153.1739754288</v>
      </c>
      <c r="I34" s="6">
        <f t="shared" si="18"/>
        <v>1046820.5248140225</v>
      </c>
      <c r="J34" s="6">
        <f t="shared" si="2"/>
        <v>854.21849183722327</v>
      </c>
      <c r="K34" s="6">
        <f t="shared" si="10"/>
        <v>5148.7914759343357</v>
      </c>
      <c r="L34" s="6">
        <f t="shared" si="3"/>
        <v>851.68636601442631</v>
      </c>
      <c r="M34" s="6">
        <f t="shared" si="4"/>
        <v>111.04840393883903</v>
      </c>
      <c r="N34" s="6">
        <f t="shared" si="11"/>
        <v>4186.0567059810701</v>
      </c>
      <c r="O34" s="6">
        <f t="shared" si="19"/>
        <v>3140.4615744420666</v>
      </c>
      <c r="P34" s="6">
        <f t="shared" si="5"/>
        <v>-522.79756576950172</v>
      </c>
      <c r="Q34" s="6">
        <f t="shared" si="12"/>
        <v>17418.234246065422</v>
      </c>
      <c r="R34" s="6">
        <f t="shared" si="13"/>
        <v>62809.231488841346</v>
      </c>
      <c r="S34" s="6">
        <f t="shared" si="14"/>
        <v>56817.203327895535</v>
      </c>
      <c r="T34" s="6">
        <f t="shared" si="6"/>
        <v>98919.631579009176</v>
      </c>
      <c r="U34" s="6">
        <f t="shared" si="7"/>
        <v>98919.631579009176</v>
      </c>
    </row>
    <row r="35" spans="1:21" x14ac:dyDescent="0.25">
      <c r="A35" s="1">
        <v>16</v>
      </c>
      <c r="B35" s="6">
        <f t="shared" si="15"/>
        <v>785153.1739754288</v>
      </c>
      <c r="C35" s="6">
        <f t="shared" si="8"/>
        <v>4294.5729840971126</v>
      </c>
      <c r="D35" s="6">
        <f t="shared" si="16"/>
        <v>1023.1014258661594</v>
      </c>
      <c r="E35" s="6">
        <f t="shared" si="17"/>
        <v>3271.4715582309532</v>
      </c>
      <c r="F35" s="6">
        <f t="shared" si="9"/>
        <v>3125</v>
      </c>
      <c r="G35" s="6">
        <f t="shared" si="0"/>
        <v>146.47155823095332</v>
      </c>
      <c r="H35" s="6">
        <f t="shared" si="1"/>
        <v>784130.07254956267</v>
      </c>
      <c r="I35" s="6">
        <f t="shared" si="18"/>
        <v>1050247.5428109285</v>
      </c>
      <c r="J35" s="6">
        <f t="shared" si="2"/>
        <v>855.62930312609603</v>
      </c>
      <c r="K35" s="6">
        <f t="shared" si="10"/>
        <v>5150.2022872232083</v>
      </c>
      <c r="L35" s="6">
        <f t="shared" si="3"/>
        <v>850.5826051400478</v>
      </c>
      <c r="M35" s="6">
        <f t="shared" si="4"/>
        <v>111.23180940639249</v>
      </c>
      <c r="N35" s="6">
        <f t="shared" si="11"/>
        <v>4188.387872676768</v>
      </c>
      <c r="O35" s="6">
        <f t="shared" si="19"/>
        <v>3150.7426284327848</v>
      </c>
      <c r="P35" s="6">
        <f t="shared" si="5"/>
        <v>-518.82262212199157</v>
      </c>
      <c r="Q35" s="6">
        <f t="shared" si="12"/>
        <v>18600.956635747079</v>
      </c>
      <c r="R35" s="6">
        <f t="shared" si="13"/>
        <v>63014.852568655711</v>
      </c>
      <c r="S35" s="6">
        <f t="shared" si="14"/>
        <v>56492.037798938516</v>
      </c>
      <c r="T35" s="6">
        <f t="shared" si="6"/>
        <v>101039.75813342202</v>
      </c>
      <c r="U35" s="6">
        <f t="shared" si="7"/>
        <v>101039.75813342202</v>
      </c>
    </row>
    <row r="36" spans="1:21" x14ac:dyDescent="0.25">
      <c r="A36" s="1">
        <v>17</v>
      </c>
      <c r="B36" s="6">
        <f t="shared" si="15"/>
        <v>784130.07254956267</v>
      </c>
      <c r="C36" s="6">
        <f t="shared" si="8"/>
        <v>4294.5729840971126</v>
      </c>
      <c r="D36" s="6">
        <f t="shared" si="16"/>
        <v>1027.364348473935</v>
      </c>
      <c r="E36" s="6">
        <f t="shared" si="17"/>
        <v>3267.2086356231775</v>
      </c>
      <c r="F36" s="6">
        <f t="shared" si="9"/>
        <v>3124.9999999999995</v>
      </c>
      <c r="G36" s="6">
        <f t="shared" si="0"/>
        <v>142.20863562317777</v>
      </c>
      <c r="H36" s="6">
        <f t="shared" si="1"/>
        <v>783102.70820108871</v>
      </c>
      <c r="I36" s="6">
        <f t="shared" si="18"/>
        <v>1053685.7799729854</v>
      </c>
      <c r="J36" s="6">
        <f t="shared" si="2"/>
        <v>857.04244448451425</v>
      </c>
      <c r="K36" s="6">
        <f t="shared" si="10"/>
        <v>5151.6154285816265</v>
      </c>
      <c r="L36" s="6">
        <f t="shared" si="3"/>
        <v>849.47424526202622</v>
      </c>
      <c r="M36" s="6">
        <f t="shared" si="4"/>
        <v>111.41551778298685</v>
      </c>
      <c r="N36" s="6">
        <f t="shared" si="11"/>
        <v>4190.7256655366127</v>
      </c>
      <c r="O36" s="6">
        <f t="shared" si="19"/>
        <v>3161.0573399189552</v>
      </c>
      <c r="P36" s="6">
        <f t="shared" si="5"/>
        <v>-514.83416280882875</v>
      </c>
      <c r="Q36" s="6">
        <f t="shared" si="12"/>
        <v>19786.377850459772</v>
      </c>
      <c r="R36" s="6">
        <f t="shared" si="13"/>
        <v>63221.146798379123</v>
      </c>
      <c r="S36" s="6">
        <f t="shared" si="14"/>
        <v>56164.634662346201</v>
      </c>
      <c r="T36" s="6">
        <f t="shared" si="6"/>
        <v>103167.28031252179</v>
      </c>
      <c r="U36" s="6">
        <f t="shared" si="7"/>
        <v>103167.28031252179</v>
      </c>
    </row>
    <row r="37" spans="1:21" x14ac:dyDescent="0.25">
      <c r="A37" s="1">
        <v>18</v>
      </c>
      <c r="B37" s="6">
        <f t="shared" si="15"/>
        <v>783102.70820108871</v>
      </c>
      <c r="C37" s="6">
        <f t="shared" si="8"/>
        <v>4294.5729840971126</v>
      </c>
      <c r="D37" s="6">
        <f t="shared" si="16"/>
        <v>1031.6450332592431</v>
      </c>
      <c r="E37" s="6">
        <f t="shared" si="17"/>
        <v>3262.9279508378695</v>
      </c>
      <c r="F37" s="6">
        <f t="shared" si="9"/>
        <v>3125</v>
      </c>
      <c r="G37" s="6">
        <f t="shared" si="0"/>
        <v>137.92795083786962</v>
      </c>
      <c r="H37" s="6">
        <f t="shared" si="1"/>
        <v>782071.06316782942</v>
      </c>
      <c r="I37" s="6">
        <f t="shared" si="18"/>
        <v>1057135.2730288203</v>
      </c>
      <c r="J37" s="6">
        <f t="shared" si="2"/>
        <v>858.45791976077669</v>
      </c>
      <c r="K37" s="6">
        <f t="shared" si="10"/>
        <v>5153.0309038578889</v>
      </c>
      <c r="L37" s="6">
        <f t="shared" si="3"/>
        <v>848.36126721784615</v>
      </c>
      <c r="M37" s="6">
        <f t="shared" si="4"/>
        <v>111.59952956890098</v>
      </c>
      <c r="N37" s="6">
        <f t="shared" si="11"/>
        <v>4193.070107071142</v>
      </c>
      <c r="O37" s="6">
        <f t="shared" si="19"/>
        <v>3171.4058190864598</v>
      </c>
      <c r="P37" s="6">
        <f t="shared" si="5"/>
        <v>-510.83214399234112</v>
      </c>
      <c r="Q37" s="6">
        <f t="shared" si="12"/>
        <v>20974.499590249277</v>
      </c>
      <c r="R37" s="6">
        <f t="shared" si="13"/>
        <v>63428.116381729218</v>
      </c>
      <c r="S37" s="6">
        <f t="shared" si="14"/>
        <v>55834.979457568348</v>
      </c>
      <c r="T37" s="6">
        <f t="shared" si="6"/>
        <v>105302.22422300118</v>
      </c>
      <c r="U37" s="6">
        <f t="shared" si="7"/>
        <v>105302.22422300118</v>
      </c>
    </row>
    <row r="38" spans="1:21" x14ac:dyDescent="0.25">
      <c r="A38" s="1">
        <v>19</v>
      </c>
      <c r="B38" s="6">
        <f t="shared" si="15"/>
        <v>782071.06316782942</v>
      </c>
      <c r="C38" s="6">
        <f t="shared" si="8"/>
        <v>4294.5729840971126</v>
      </c>
      <c r="D38" s="6">
        <f t="shared" si="16"/>
        <v>1035.9435542311567</v>
      </c>
      <c r="E38" s="6">
        <f t="shared" si="17"/>
        <v>3258.6294298659559</v>
      </c>
      <c r="F38" s="6">
        <f t="shared" si="9"/>
        <v>3125</v>
      </c>
      <c r="G38" s="6">
        <f t="shared" si="0"/>
        <v>133.6294298659559</v>
      </c>
      <c r="H38" s="6">
        <f t="shared" si="1"/>
        <v>781035.11961359822</v>
      </c>
      <c r="I38" s="6">
        <f t="shared" si="18"/>
        <v>1060596.0588273006</v>
      </c>
      <c r="J38" s="6">
        <f t="shared" si="2"/>
        <v>859.87573280953893</v>
      </c>
      <c r="K38" s="6">
        <f t="shared" si="10"/>
        <v>5154.4487169066515</v>
      </c>
      <c r="L38" s="6">
        <f t="shared" si="3"/>
        <v>847.24365176514857</v>
      </c>
      <c r="M38" s="6">
        <f t="shared" si="4"/>
        <v>111.78384526524006</v>
      </c>
      <c r="N38" s="6">
        <f t="shared" si="11"/>
        <v>4195.4212198762625</v>
      </c>
      <c r="O38" s="6">
        <f t="shared" si="19"/>
        <v>3181.7881764819003</v>
      </c>
      <c r="P38" s="6">
        <f t="shared" si="5"/>
        <v>-506.81652169718109</v>
      </c>
      <c r="Q38" s="6">
        <f t="shared" si="12"/>
        <v>22165.323520798331</v>
      </c>
      <c r="R38" s="6">
        <f t="shared" si="13"/>
        <v>63635.763529638032</v>
      </c>
      <c r="S38" s="6">
        <f t="shared" si="14"/>
        <v>55503.057636786085</v>
      </c>
      <c r="T38" s="6">
        <f t="shared" si="6"/>
        <v>107444.61606491655</v>
      </c>
      <c r="U38" s="6">
        <f t="shared" si="7"/>
        <v>107444.61606491655</v>
      </c>
    </row>
    <row r="39" spans="1:21" x14ac:dyDescent="0.25">
      <c r="A39" s="1">
        <v>20</v>
      </c>
      <c r="B39" s="6">
        <f t="shared" si="15"/>
        <v>781035.11961359822</v>
      </c>
      <c r="C39" s="6">
        <f t="shared" si="8"/>
        <v>4294.5729840971126</v>
      </c>
      <c r="D39" s="6">
        <f t="shared" si="16"/>
        <v>1040.25998570712</v>
      </c>
      <c r="E39" s="6">
        <f t="shared" si="17"/>
        <v>3254.3129983899926</v>
      </c>
      <c r="F39" s="6">
        <f t="shared" si="9"/>
        <v>3125</v>
      </c>
      <c r="G39" s="6">
        <f t="shared" si="0"/>
        <v>129.31299838999257</v>
      </c>
      <c r="H39" s="6">
        <f t="shared" si="1"/>
        <v>779994.8596278911</v>
      </c>
      <c r="I39" s="6">
        <f t="shared" si="18"/>
        <v>1064068.1743379268</v>
      </c>
      <c r="J39" s="6">
        <f t="shared" si="2"/>
        <v>861.2958874918221</v>
      </c>
      <c r="K39" s="6">
        <f t="shared" si="10"/>
        <v>5155.8688715889348</v>
      </c>
      <c r="L39" s="6">
        <f t="shared" si="3"/>
        <v>846.12137958139806</v>
      </c>
      <c r="M39" s="6">
        <f t="shared" si="4"/>
        <v>111.96846537393688</v>
      </c>
      <c r="N39" s="6">
        <f t="shared" si="11"/>
        <v>4197.7790266335996</v>
      </c>
      <c r="O39" s="6">
        <f t="shared" si="19"/>
        <v>3192.2045230137792</v>
      </c>
      <c r="P39" s="6">
        <f t="shared" si="5"/>
        <v>-502.78725180991023</v>
      </c>
      <c r="Q39" s="6">
        <f t="shared" si="12"/>
        <v>23358.851273094238</v>
      </c>
      <c r="R39" s="6">
        <f t="shared" si="13"/>
        <v>63844.090460275605</v>
      </c>
      <c r="S39" s="6">
        <f t="shared" si="14"/>
        <v>55168.854564406451</v>
      </c>
      <c r="T39" s="6">
        <f t="shared" si="6"/>
        <v>109594.48213202649</v>
      </c>
      <c r="U39" s="6">
        <f t="shared" si="7"/>
        <v>109594.48213202649</v>
      </c>
    </row>
    <row r="40" spans="1:21" x14ac:dyDescent="0.25">
      <c r="A40" s="1">
        <v>21</v>
      </c>
      <c r="B40" s="6">
        <f t="shared" si="15"/>
        <v>779994.8596278911</v>
      </c>
      <c r="C40" s="6">
        <f t="shared" si="8"/>
        <v>4294.5729840971126</v>
      </c>
      <c r="D40" s="6">
        <f t="shared" si="16"/>
        <v>1044.5944023142329</v>
      </c>
      <c r="E40" s="6">
        <f t="shared" si="17"/>
        <v>3249.9785817828797</v>
      </c>
      <c r="F40" s="6">
        <f t="shared" si="9"/>
        <v>3125</v>
      </c>
      <c r="G40" s="6">
        <f t="shared" si="0"/>
        <v>124.97858178287959</v>
      </c>
      <c r="H40" s="6">
        <f t="shared" si="1"/>
        <v>778950.26522557682</v>
      </c>
      <c r="I40" s="6">
        <f t="shared" si="18"/>
        <v>1067551.6566512287</v>
      </c>
      <c r="J40" s="6">
        <f t="shared" si="2"/>
        <v>862.71838767502413</v>
      </c>
      <c r="K40" s="6">
        <f t="shared" si="10"/>
        <v>5157.2913717721367</v>
      </c>
      <c r="L40" s="6">
        <f t="shared" si="3"/>
        <v>844.99443126354879</v>
      </c>
      <c r="M40" s="6">
        <f t="shared" si="4"/>
        <v>112.15339039775314</v>
      </c>
      <c r="N40" s="6">
        <f t="shared" si="11"/>
        <v>4200.1435501108344</v>
      </c>
      <c r="O40" s="6">
        <f t="shared" si="19"/>
        <v>3202.6549699536845</v>
      </c>
      <c r="P40" s="6">
        <f t="shared" si="5"/>
        <v>-498.74429007857498</v>
      </c>
      <c r="Q40" s="6">
        <f t="shared" si="12"/>
        <v>24555.084443094194</v>
      </c>
      <c r="R40" s="6">
        <f t="shared" si="13"/>
        <v>64053.099399073719</v>
      </c>
      <c r="S40" s="6">
        <f t="shared" si="14"/>
        <v>54832.35551655358</v>
      </c>
      <c r="T40" s="6">
        <f t="shared" si="6"/>
        <v>111751.84881213192</v>
      </c>
      <c r="U40" s="6">
        <f t="shared" si="7"/>
        <v>111751.84881213192</v>
      </c>
    </row>
    <row r="41" spans="1:21" x14ac:dyDescent="0.25">
      <c r="A41" s="1">
        <v>22</v>
      </c>
      <c r="B41" s="6">
        <f t="shared" si="15"/>
        <v>778950.26522557682</v>
      </c>
      <c r="C41" s="6">
        <f t="shared" si="8"/>
        <v>4294.5729840971126</v>
      </c>
      <c r="D41" s="6">
        <f t="shared" si="16"/>
        <v>1048.9468789905427</v>
      </c>
      <c r="E41" s="6">
        <f t="shared" si="17"/>
        <v>3245.6261051065699</v>
      </c>
      <c r="F41" s="6">
        <f t="shared" si="9"/>
        <v>3124.9999999999995</v>
      </c>
      <c r="G41" s="6">
        <f t="shared" si="0"/>
        <v>120.62610510657007</v>
      </c>
      <c r="H41" s="6">
        <f t="shared" si="1"/>
        <v>777901.31834658631</v>
      </c>
      <c r="I41" s="6">
        <f t="shared" si="18"/>
        <v>1071046.5429791601</v>
      </c>
      <c r="J41" s="6">
        <f t="shared" si="2"/>
        <v>864.14323723293103</v>
      </c>
      <c r="K41" s="6">
        <f t="shared" si="10"/>
        <v>5158.7162213300435</v>
      </c>
      <c r="L41" s="6">
        <f t="shared" si="3"/>
        <v>843.86278732770825</v>
      </c>
      <c r="M41" s="6">
        <f t="shared" si="4"/>
        <v>112.33862084028104</v>
      </c>
      <c r="N41" s="6">
        <f t="shared" si="11"/>
        <v>4202.5148131620545</v>
      </c>
      <c r="O41" s="6">
        <f t="shared" si="19"/>
        <v>3213.1396289374788</v>
      </c>
      <c r="P41" s="6">
        <f t="shared" si="5"/>
        <v>-494.6875921122878</v>
      </c>
      <c r="Q41" s="6">
        <f t="shared" si="12"/>
        <v>25754.024591388279</v>
      </c>
      <c r="R41" s="6">
        <f t="shared" si="13"/>
        <v>64262.792578749606</v>
      </c>
      <c r="S41" s="6">
        <f t="shared" si="14"/>
        <v>54493.545680557843</v>
      </c>
      <c r="T41" s="6">
        <f t="shared" si="6"/>
        <v>113916.74258741684</v>
      </c>
      <c r="U41" s="6">
        <f t="shared" si="7"/>
        <v>113916.74258741684</v>
      </c>
    </row>
    <row r="42" spans="1:21" x14ac:dyDescent="0.25">
      <c r="A42" s="1">
        <v>23</v>
      </c>
      <c r="B42" s="6">
        <f t="shared" si="15"/>
        <v>777901.31834658631</v>
      </c>
      <c r="C42" s="6">
        <f t="shared" si="8"/>
        <v>4294.5729840971126</v>
      </c>
      <c r="D42" s="6">
        <f t="shared" si="16"/>
        <v>1053.3174909863365</v>
      </c>
      <c r="E42" s="6">
        <f t="shared" si="17"/>
        <v>3241.2554931107761</v>
      </c>
      <c r="F42" s="6">
        <f t="shared" si="9"/>
        <v>3124.9999999999995</v>
      </c>
      <c r="G42" s="6">
        <f t="shared" si="0"/>
        <v>116.2554931107763</v>
      </c>
      <c r="H42" s="6">
        <f t="shared" si="1"/>
        <v>776848.0008556</v>
      </c>
      <c r="I42" s="6">
        <f t="shared" si="18"/>
        <v>1074552.8706554975</v>
      </c>
      <c r="J42" s="6">
        <f t="shared" si="2"/>
        <v>865.57044004572572</v>
      </c>
      <c r="K42" s="6">
        <f t="shared" si="10"/>
        <v>5160.1434241428378</v>
      </c>
      <c r="L42" s="6">
        <f t="shared" si="3"/>
        <v>842.72642820880185</v>
      </c>
      <c r="M42" s="6">
        <f t="shared" si="4"/>
        <v>112.52415720594435</v>
      </c>
      <c r="N42" s="6">
        <f t="shared" si="11"/>
        <v>4204.8928387280921</v>
      </c>
      <c r="O42" s="6">
        <f t="shared" si="19"/>
        <v>3223.6586119664912</v>
      </c>
      <c r="P42" s="6">
        <f t="shared" si="5"/>
        <v>-490.61711338080045</v>
      </c>
      <c r="Q42" s="6">
        <f t="shared" si="12"/>
        <v>26955.673242860132</v>
      </c>
      <c r="R42" s="6">
        <f t="shared" si="13"/>
        <v>64473.172239329848</v>
      </c>
      <c r="S42" s="6">
        <f t="shared" si="14"/>
        <v>54152.410154441211</v>
      </c>
      <c r="T42" s="6">
        <f t="shared" si="6"/>
        <v>116089.19003479069</v>
      </c>
      <c r="U42" s="6">
        <f t="shared" si="7"/>
        <v>116089.19003479069</v>
      </c>
    </row>
    <row r="43" spans="1:21" x14ac:dyDescent="0.25">
      <c r="A43" s="1">
        <v>24</v>
      </c>
      <c r="B43" s="6">
        <f t="shared" si="15"/>
        <v>776848.0008556</v>
      </c>
      <c r="C43" s="6">
        <f t="shared" si="8"/>
        <v>4294.5729840971126</v>
      </c>
      <c r="D43" s="6">
        <f t="shared" si="16"/>
        <v>1057.7063138654457</v>
      </c>
      <c r="E43" s="6">
        <f t="shared" si="17"/>
        <v>3236.8666702316668</v>
      </c>
      <c r="F43" s="6">
        <f t="shared" si="9"/>
        <v>3125.0000000000005</v>
      </c>
      <c r="G43" s="6">
        <f t="shared" si="0"/>
        <v>111.86667023166665</v>
      </c>
      <c r="H43" s="6">
        <f t="shared" si="1"/>
        <v>775790.2945417345</v>
      </c>
      <c r="I43" s="6">
        <f t="shared" si="18"/>
        <v>1078070.6771362384</v>
      </c>
      <c r="J43" s="6">
        <f t="shared" si="2"/>
        <v>867</v>
      </c>
      <c r="K43" s="6">
        <f t="shared" si="10"/>
        <v>5161.5729840971126</v>
      </c>
      <c r="L43" s="6">
        <f t="shared" si="3"/>
        <v>841.58533426023337</v>
      </c>
      <c r="M43" s="6">
        <f t="shared" si="4"/>
        <v>112.71000000000001</v>
      </c>
      <c r="N43" s="6">
        <f t="shared" si="11"/>
        <v>4207.2776498368794</v>
      </c>
      <c r="O43" s="6">
        <f t="shared" si="19"/>
        <v>3234.2120314087142</v>
      </c>
      <c r="P43" s="6">
        <f t="shared" si="5"/>
        <v>-486.53280921408259</v>
      </c>
      <c r="Q43" s="6">
        <f t="shared" si="12"/>
        <v>28160.031886345263</v>
      </c>
      <c r="R43" s="6">
        <f t="shared" si="13"/>
        <v>64684.240628174302</v>
      </c>
      <c r="S43" s="6">
        <f t="shared" si="14"/>
        <v>53808.93394640035</v>
      </c>
      <c r="T43" s="6">
        <f t="shared" si="6"/>
        <v>118269.21782623207</v>
      </c>
      <c r="U43" s="6">
        <f t="shared" si="7"/>
        <v>118269.21782623207</v>
      </c>
    </row>
    <row r="44" spans="1:21" x14ac:dyDescent="0.25">
      <c r="A44" s="1">
        <v>25</v>
      </c>
      <c r="B44" s="6">
        <f t="shared" si="15"/>
        <v>775790.2945417345</v>
      </c>
      <c r="C44" s="6">
        <f t="shared" si="8"/>
        <v>4294.5729840971126</v>
      </c>
      <c r="D44" s="6">
        <f t="shared" si="16"/>
        <v>1062.113423506552</v>
      </c>
      <c r="E44" s="6">
        <f t="shared" si="17"/>
        <v>3232.4595605905606</v>
      </c>
      <c r="F44" s="6">
        <f t="shared" si="9"/>
        <v>3125</v>
      </c>
      <c r="G44" s="6">
        <f t="shared" si="0"/>
        <v>107.45956059056043</v>
      </c>
      <c r="H44" s="6">
        <f t="shared" si="1"/>
        <v>774728.18111822801</v>
      </c>
      <c r="I44" s="6">
        <f t="shared" si="18"/>
        <v>1081600.0000000014</v>
      </c>
      <c r="J44" s="6">
        <f t="shared" si="2"/>
        <v>868.43192098876489</v>
      </c>
      <c r="K44" s="6">
        <f t="shared" si="10"/>
        <v>5163.0049050858779</v>
      </c>
      <c r="L44" s="6">
        <f t="shared" si="3"/>
        <v>840.4394857535458</v>
      </c>
      <c r="M44" s="6">
        <f t="shared" si="4"/>
        <v>112.89614972853944</v>
      </c>
      <c r="N44" s="6">
        <f t="shared" si="11"/>
        <v>4209.6692696037926</v>
      </c>
      <c r="O44" s="6">
        <f t="shared" si="19"/>
        <v>3244.8000000000034</v>
      </c>
      <c r="P44" s="6">
        <f t="shared" si="5"/>
        <v>-482.43463480189462</v>
      </c>
      <c r="Q44" s="6">
        <f t="shared" si="12"/>
        <v>29367.101974287052</v>
      </c>
      <c r="R44" s="6">
        <f t="shared" si="13"/>
        <v>64896.00000000008</v>
      </c>
      <c r="S44" s="6">
        <f t="shared" si="14"/>
        <v>53463.10197428643</v>
      </c>
      <c r="T44" s="6">
        <f t="shared" si="6"/>
        <v>120456.8527291334</v>
      </c>
      <c r="U44" s="6">
        <f t="shared" si="7"/>
        <v>120456.8527291334</v>
      </c>
    </row>
    <row r="45" spans="1:21" x14ac:dyDescent="0.25">
      <c r="A45" s="1">
        <v>26</v>
      </c>
      <c r="B45" s="6">
        <f t="shared" si="15"/>
        <v>774728.18111822801</v>
      </c>
      <c r="C45" s="6">
        <f t="shared" si="8"/>
        <v>4294.5729840971126</v>
      </c>
      <c r="D45" s="6">
        <f t="shared" si="16"/>
        <v>1066.538896104496</v>
      </c>
      <c r="E45" s="6">
        <f t="shared" si="17"/>
        <v>3228.0340879926166</v>
      </c>
      <c r="F45" s="6">
        <f t="shared" si="9"/>
        <v>3125</v>
      </c>
      <c r="G45" s="6">
        <f t="shared" si="0"/>
        <v>103.0340879926167</v>
      </c>
      <c r="H45" s="6">
        <f t="shared" si="1"/>
        <v>773661.64222212345</v>
      </c>
      <c r="I45" s="6">
        <f t="shared" si="18"/>
        <v>1085140.8769484276</v>
      </c>
      <c r="J45" s="6">
        <f t="shared" si="2"/>
        <v>869.86620691146038</v>
      </c>
      <c r="K45" s="6">
        <f t="shared" si="10"/>
        <v>5164.4391910085733</v>
      </c>
      <c r="L45" s="6">
        <f t="shared" si="3"/>
        <v>839.28886287808029</v>
      </c>
      <c r="M45" s="6">
        <f t="shared" si="4"/>
        <v>113.08260689848986</v>
      </c>
      <c r="N45" s="6">
        <f t="shared" si="11"/>
        <v>4212.0677212320034</v>
      </c>
      <c r="O45" s="6">
        <f t="shared" si="19"/>
        <v>3255.4226308452826</v>
      </c>
      <c r="P45" s="6">
        <f t="shared" si="5"/>
        <v>-478.32254519336038</v>
      </c>
      <c r="Q45" s="6">
        <f t="shared" si="12"/>
        <v>30576.88492239032</v>
      </c>
      <c r="R45" s="6">
        <f t="shared" si="13"/>
        <v>65108.452616905655</v>
      </c>
      <c r="S45" s="6">
        <f t="shared" si="14"/>
        <v>53114.899065082151</v>
      </c>
      <c r="T45" s="6">
        <f t="shared" si="6"/>
        <v>122652.12160664699</v>
      </c>
      <c r="U45" s="6">
        <f t="shared" si="7"/>
        <v>122652.12160664699</v>
      </c>
    </row>
    <row r="46" spans="1:21" x14ac:dyDescent="0.25">
      <c r="A46" s="1">
        <v>27</v>
      </c>
      <c r="B46" s="6">
        <f t="shared" si="15"/>
        <v>773661.64222212345</v>
      </c>
      <c r="C46" s="6">
        <f t="shared" si="8"/>
        <v>4294.5729840971126</v>
      </c>
      <c r="D46" s="6">
        <f t="shared" si="16"/>
        <v>1070.9828081715982</v>
      </c>
      <c r="E46" s="6">
        <f t="shared" si="17"/>
        <v>3223.5901759255144</v>
      </c>
      <c r="F46" s="6">
        <f t="shared" si="9"/>
        <v>3125</v>
      </c>
      <c r="G46" s="6">
        <f t="shared" si="0"/>
        <v>98.590175925514387</v>
      </c>
      <c r="H46" s="6">
        <f t="shared" si="1"/>
        <v>772590.6594139518</v>
      </c>
      <c r="I46" s="6">
        <f t="shared" si="18"/>
        <v>1088693.345806584</v>
      </c>
      <c r="J46" s="6">
        <f t="shared" si="2"/>
        <v>871.30286167396764</v>
      </c>
      <c r="K46" s="6">
        <f t="shared" si="10"/>
        <v>5165.8758457710801</v>
      </c>
      <c r="L46" s="6">
        <f t="shared" si="3"/>
        <v>838.13344574063376</v>
      </c>
      <c r="M46" s="6">
        <f t="shared" si="4"/>
        <v>113.26937201761579</v>
      </c>
      <c r="N46" s="6">
        <f t="shared" si="11"/>
        <v>4214.4730280128306</v>
      </c>
      <c r="O46" s="6">
        <f t="shared" si="19"/>
        <v>3266.0800374197515</v>
      </c>
      <c r="P46" s="6">
        <f t="shared" si="5"/>
        <v>-474.19649529653952</v>
      </c>
      <c r="Q46" s="6">
        <f t="shared" si="12"/>
        <v>31789.382109272545</v>
      </c>
      <c r="R46" s="6">
        <f t="shared" si="13"/>
        <v>65321.600748395038</v>
      </c>
      <c r="S46" s="6">
        <f t="shared" si="14"/>
        <v>52764.309954375582</v>
      </c>
      <c r="T46" s="6">
        <f t="shared" si="6"/>
        <v>124855.05141803276</v>
      </c>
      <c r="U46" s="6">
        <f t="shared" si="7"/>
        <v>124855.05141803276</v>
      </c>
    </row>
    <row r="47" spans="1:21" x14ac:dyDescent="0.25">
      <c r="A47" s="1">
        <v>28</v>
      </c>
      <c r="B47" s="6">
        <f t="shared" si="15"/>
        <v>772590.6594139518</v>
      </c>
      <c r="C47" s="6">
        <f t="shared" si="8"/>
        <v>4294.5729840971126</v>
      </c>
      <c r="D47" s="6">
        <f t="shared" si="16"/>
        <v>1075.4452365389802</v>
      </c>
      <c r="E47" s="6">
        <f t="shared" si="17"/>
        <v>3219.1277475581323</v>
      </c>
      <c r="F47" s="6">
        <f t="shared" si="9"/>
        <v>3124.9999999999995</v>
      </c>
      <c r="G47" s="6">
        <f t="shared" si="0"/>
        <v>94.127747558132498</v>
      </c>
      <c r="H47" s="6">
        <f t="shared" si="1"/>
        <v>771515.2141774128</v>
      </c>
      <c r="I47" s="6">
        <f t="shared" si="18"/>
        <v>1092257.4445233662</v>
      </c>
      <c r="J47" s="6">
        <f t="shared" si="2"/>
        <v>872.74188918861785</v>
      </c>
      <c r="K47" s="6">
        <f t="shared" si="10"/>
        <v>5167.3148732857308</v>
      </c>
      <c r="L47" s="6">
        <f t="shared" si="3"/>
        <v>836.97321436511447</v>
      </c>
      <c r="M47" s="6">
        <f t="shared" si="4"/>
        <v>113.45644559452032</v>
      </c>
      <c r="N47" s="6">
        <f t="shared" si="11"/>
        <v>4216.8852133260962</v>
      </c>
      <c r="O47" s="6">
        <f t="shared" si="19"/>
        <v>3276.7723335700985</v>
      </c>
      <c r="P47" s="6">
        <f t="shared" si="5"/>
        <v>-470.05643987799886</v>
      </c>
      <c r="Q47" s="6">
        <f t="shared" si="12"/>
        <v>33004.594876112678</v>
      </c>
      <c r="R47" s="6">
        <f t="shared" si="13"/>
        <v>65535.446671401965</v>
      </c>
      <c r="S47" s="6">
        <f t="shared" si="14"/>
        <v>52411.31928583156</v>
      </c>
      <c r="T47" s="6">
        <f t="shared" si="6"/>
        <v>127065.6692190062</v>
      </c>
      <c r="U47" s="6">
        <f t="shared" si="7"/>
        <v>127065.6692190062</v>
      </c>
    </row>
    <row r="48" spans="1:21" x14ac:dyDescent="0.25">
      <c r="A48" s="1">
        <v>29</v>
      </c>
      <c r="B48" s="6">
        <f t="shared" si="15"/>
        <v>771515.2141774128</v>
      </c>
      <c r="C48" s="6">
        <f t="shared" si="8"/>
        <v>4294.5729840971126</v>
      </c>
      <c r="D48" s="6">
        <f t="shared" si="16"/>
        <v>1079.9262583578925</v>
      </c>
      <c r="E48" s="6">
        <f t="shared" si="17"/>
        <v>3214.6467257392201</v>
      </c>
      <c r="F48" s="6">
        <f t="shared" si="9"/>
        <v>3125</v>
      </c>
      <c r="G48" s="6">
        <f t="shared" si="0"/>
        <v>89.646725739219988</v>
      </c>
      <c r="H48" s="6">
        <f t="shared" si="1"/>
        <v>770435.28791905486</v>
      </c>
      <c r="I48" s="6">
        <f t="shared" si="18"/>
        <v>1095833.2111719053</v>
      </c>
      <c r="J48" s="6">
        <f t="shared" si="2"/>
        <v>874.18329337420448</v>
      </c>
      <c r="K48" s="6">
        <f t="shared" si="10"/>
        <v>5168.7562774713169</v>
      </c>
      <c r="L48" s="6">
        <f t="shared" si="3"/>
        <v>835.80814869219728</v>
      </c>
      <c r="M48" s="6">
        <f t="shared" si="4"/>
        <v>113.64382813864658</v>
      </c>
      <c r="N48" s="6">
        <f t="shared" si="11"/>
        <v>4219.3043006404732</v>
      </c>
      <c r="O48" s="6">
        <f t="shared" si="19"/>
        <v>3287.4996335157157</v>
      </c>
      <c r="P48" s="6">
        <f t="shared" si="5"/>
        <v>-465.90233356237877</v>
      </c>
      <c r="Q48" s="6">
        <f t="shared" si="12"/>
        <v>34222.524526297537</v>
      </c>
      <c r="R48" s="6">
        <f t="shared" si="13"/>
        <v>65749.992670314314</v>
      </c>
      <c r="S48" s="6">
        <f t="shared" si="14"/>
        <v>52055.911610659212</v>
      </c>
      <c r="T48" s="6">
        <f t="shared" si="6"/>
        <v>129284.00216208908</v>
      </c>
      <c r="U48" s="6">
        <f t="shared" si="7"/>
        <v>129284.00216208908</v>
      </c>
    </row>
    <row r="49" spans="1:21" x14ac:dyDescent="0.25">
      <c r="A49" s="1">
        <v>30</v>
      </c>
      <c r="B49" s="6">
        <f t="shared" si="15"/>
        <v>770435.28791905486</v>
      </c>
      <c r="C49" s="6">
        <f t="shared" si="8"/>
        <v>4294.5729840971126</v>
      </c>
      <c r="D49" s="6">
        <f t="shared" si="16"/>
        <v>1084.4259511010505</v>
      </c>
      <c r="E49" s="6">
        <f t="shared" si="17"/>
        <v>3210.1470329960621</v>
      </c>
      <c r="F49" s="6">
        <f t="shared" si="9"/>
        <v>3125</v>
      </c>
      <c r="G49" s="6">
        <f t="shared" si="0"/>
        <v>85.14703299606191</v>
      </c>
      <c r="H49" s="6">
        <f t="shared" si="1"/>
        <v>769350.86196795385</v>
      </c>
      <c r="I49" s="6">
        <f t="shared" si="18"/>
        <v>1099420.6839499734</v>
      </c>
      <c r="J49" s="6">
        <f t="shared" si="2"/>
        <v>875.62707815599231</v>
      </c>
      <c r="K49" s="6">
        <f t="shared" si="10"/>
        <v>5170.200062253105</v>
      </c>
      <c r="L49" s="6">
        <f t="shared" si="3"/>
        <v>834.63822857897617</v>
      </c>
      <c r="M49" s="6">
        <f t="shared" si="4"/>
        <v>113.831520160279</v>
      </c>
      <c r="N49" s="6">
        <f t="shared" si="11"/>
        <v>4221.73031351385</v>
      </c>
      <c r="O49" s="6">
        <f t="shared" si="19"/>
        <v>3298.2620518499202</v>
      </c>
      <c r="P49" s="6">
        <f t="shared" si="5"/>
        <v>-461.73413083196488</v>
      </c>
      <c r="Q49" s="6">
        <f t="shared" si="12"/>
        <v>35443.17232506576</v>
      </c>
      <c r="R49" s="6">
        <f t="shared" si="13"/>
        <v>65965.241036998399</v>
      </c>
      <c r="S49" s="6">
        <f t="shared" si="14"/>
        <v>51698.071387077442</v>
      </c>
      <c r="T49" s="6">
        <f t="shared" si="6"/>
        <v>131510.07749696009</v>
      </c>
      <c r="U49" s="6">
        <f t="shared" si="7"/>
        <v>131510.07749696009</v>
      </c>
    </row>
    <row r="50" spans="1:21" x14ac:dyDescent="0.25">
      <c r="A50" s="1">
        <v>31</v>
      </c>
      <c r="B50" s="6">
        <f t="shared" si="15"/>
        <v>769350.86196795385</v>
      </c>
      <c r="C50" s="6">
        <f t="shared" si="8"/>
        <v>4294.5729840971126</v>
      </c>
      <c r="D50" s="6">
        <f t="shared" si="16"/>
        <v>1088.9443925639716</v>
      </c>
      <c r="E50" s="6">
        <f t="shared" si="17"/>
        <v>3205.6285915331409</v>
      </c>
      <c r="F50" s="6">
        <f t="shared" si="9"/>
        <v>3125</v>
      </c>
      <c r="G50" s="6">
        <f t="shared" si="0"/>
        <v>80.628591533141048</v>
      </c>
      <c r="H50" s="6">
        <f t="shared" si="1"/>
        <v>768261.91757538985</v>
      </c>
      <c r="I50" s="6">
        <f t="shared" si="18"/>
        <v>1103019.9011803928</v>
      </c>
      <c r="J50" s="6">
        <f t="shared" si="2"/>
        <v>877.07324746572965</v>
      </c>
      <c r="K50" s="6">
        <f t="shared" si="10"/>
        <v>5171.6462315628423</v>
      </c>
      <c r="L50" s="6">
        <f t="shared" si="3"/>
        <v>833.46343379861662</v>
      </c>
      <c r="M50" s="6">
        <f t="shared" si="4"/>
        <v>114.01952217054486</v>
      </c>
      <c r="N50" s="6">
        <f t="shared" si="11"/>
        <v>4224.1632755936807</v>
      </c>
      <c r="O50" s="6">
        <f t="shared" si="19"/>
        <v>3309.0597035411784</v>
      </c>
      <c r="P50" s="6">
        <f t="shared" si="5"/>
        <v>-457.55178602625119</v>
      </c>
      <c r="Q50" s="6">
        <f t="shared" si="12"/>
        <v>36666.539499149316</v>
      </c>
      <c r="R50" s="6">
        <f t="shared" si="13"/>
        <v>66181.194070823563</v>
      </c>
      <c r="S50" s="6">
        <f t="shared" si="14"/>
        <v>51337.782979776464</v>
      </c>
      <c r="T50" s="6">
        <f t="shared" si="6"/>
        <v>133743.92257080771</v>
      </c>
      <c r="U50" s="6">
        <f t="shared" si="7"/>
        <v>133743.92257080771</v>
      </c>
    </row>
    <row r="51" spans="1:21" x14ac:dyDescent="0.25">
      <c r="A51" s="1">
        <v>32</v>
      </c>
      <c r="B51" s="6">
        <f t="shared" si="15"/>
        <v>768261.91757538985</v>
      </c>
      <c r="C51" s="6">
        <f t="shared" si="8"/>
        <v>4294.5729840971126</v>
      </c>
      <c r="D51" s="6">
        <f t="shared" si="16"/>
        <v>1093.4816608663214</v>
      </c>
      <c r="E51" s="6">
        <f t="shared" si="17"/>
        <v>3201.0913232307912</v>
      </c>
      <c r="F51" s="6">
        <f t="shared" si="9"/>
        <v>3125</v>
      </c>
      <c r="G51" s="6">
        <f t="shared" si="0"/>
        <v>76.091323230791033</v>
      </c>
      <c r="H51" s="6">
        <f t="shared" si="1"/>
        <v>767168.43591452355</v>
      </c>
      <c r="I51" s="6">
        <f t="shared" si="18"/>
        <v>1106630.9013114441</v>
      </c>
      <c r="J51" s="6">
        <f t="shared" si="2"/>
        <v>878.5218052416584</v>
      </c>
      <c r="K51" s="6">
        <f t="shared" si="10"/>
        <v>5173.0947893387711</v>
      </c>
      <c r="L51" s="6">
        <f t="shared" si="3"/>
        <v>832.28374404000579</v>
      </c>
      <c r="M51" s="6">
        <f t="shared" si="4"/>
        <v>114.20783468141559</v>
      </c>
      <c r="N51" s="6">
        <f t="shared" si="11"/>
        <v>4226.6032106173498</v>
      </c>
      <c r="O51" s="6">
        <f t="shared" si="19"/>
        <v>3319.8927039343325</v>
      </c>
      <c r="P51" s="6">
        <f t="shared" si="5"/>
        <v>-453.35525334150861</v>
      </c>
      <c r="Q51" s="6">
        <f t="shared" si="12"/>
        <v>37892.627236412576</v>
      </c>
      <c r="R51" s="6">
        <f t="shared" si="13"/>
        <v>66397.854078686651</v>
      </c>
      <c r="S51" s="6">
        <f t="shared" si="14"/>
        <v>50975.030659377167</v>
      </c>
      <c r="T51" s="6">
        <f t="shared" si="6"/>
        <v>135985.5648286838</v>
      </c>
      <c r="U51" s="6">
        <f t="shared" si="7"/>
        <v>135985.5648286838</v>
      </c>
    </row>
    <row r="52" spans="1:21" x14ac:dyDescent="0.25">
      <c r="A52" s="1">
        <v>33</v>
      </c>
      <c r="B52" s="6">
        <f t="shared" si="15"/>
        <v>767168.43591452355</v>
      </c>
      <c r="C52" s="6">
        <f t="shared" si="8"/>
        <v>4294.5729840971126</v>
      </c>
      <c r="D52" s="6">
        <f t="shared" si="16"/>
        <v>1098.0378344532646</v>
      </c>
      <c r="E52" s="6">
        <f t="shared" si="17"/>
        <v>3196.5351496438479</v>
      </c>
      <c r="F52" s="6">
        <f t="shared" si="9"/>
        <v>3125</v>
      </c>
      <c r="G52" s="6">
        <f t="shared" si="0"/>
        <v>71.535149643848115</v>
      </c>
      <c r="H52" s="6">
        <f t="shared" si="1"/>
        <v>766070.39808007027</v>
      </c>
      <c r="I52" s="6">
        <f t="shared" si="18"/>
        <v>1110253.7229172781</v>
      </c>
      <c r="J52" s="6">
        <f t="shared" si="2"/>
        <v>879.97275542852469</v>
      </c>
      <c r="K52" s="6">
        <f t="shared" si="10"/>
        <v>5174.5457395256371</v>
      </c>
      <c r="L52" s="6">
        <f t="shared" si="3"/>
        <v>831.09913890740052</v>
      </c>
      <c r="M52" s="6">
        <f t="shared" si="4"/>
        <v>114.39645820570821</v>
      </c>
      <c r="N52" s="6">
        <f t="shared" si="11"/>
        <v>4229.0501424125287</v>
      </c>
      <c r="O52" s="6">
        <f t="shared" si="19"/>
        <v>3330.7611687518342</v>
      </c>
      <c r="P52" s="6">
        <f t="shared" si="5"/>
        <v>-449.1444868303472</v>
      </c>
      <c r="Q52" s="6">
        <f t="shared" si="12"/>
        <v>39121.436685488879</v>
      </c>
      <c r="R52" s="6">
        <f t="shared" si="13"/>
        <v>66615.223375036687</v>
      </c>
      <c r="S52" s="6">
        <f t="shared" si="14"/>
        <v>50609.798601886534</v>
      </c>
      <c r="T52" s="6">
        <f t="shared" si="6"/>
        <v>138235.03181385892</v>
      </c>
      <c r="U52" s="6">
        <f t="shared" si="7"/>
        <v>138235.03181385892</v>
      </c>
    </row>
    <row r="53" spans="1:21" x14ac:dyDescent="0.25">
      <c r="A53" s="1">
        <v>34</v>
      </c>
      <c r="B53" s="6">
        <f t="shared" si="15"/>
        <v>766070.39808007027</v>
      </c>
      <c r="C53" s="6">
        <f t="shared" si="8"/>
        <v>4294.5729840971126</v>
      </c>
      <c r="D53" s="6">
        <f t="shared" si="16"/>
        <v>1102.6129920968197</v>
      </c>
      <c r="E53" s="6">
        <f t="shared" si="17"/>
        <v>3191.9599920002929</v>
      </c>
      <c r="F53" s="6">
        <f t="shared" si="9"/>
        <v>3125</v>
      </c>
      <c r="G53" s="6">
        <f t="shared" si="0"/>
        <v>66.959992000292786</v>
      </c>
      <c r="H53" s="6">
        <f t="shared" si="1"/>
        <v>764967.78508797346</v>
      </c>
      <c r="I53" s="6">
        <f t="shared" si="18"/>
        <v>1113888.4046983267</v>
      </c>
      <c r="J53" s="6">
        <f t="shared" si="2"/>
        <v>881.42610197758961</v>
      </c>
      <c r="K53" s="6">
        <f t="shared" si="10"/>
        <v>5175.9990860747021</v>
      </c>
      <c r="L53" s="6">
        <f t="shared" si="3"/>
        <v>829.90959792007618</v>
      </c>
      <c r="M53" s="6">
        <f t="shared" si="4"/>
        <v>114.58539325708665</v>
      </c>
      <c r="N53" s="6">
        <f t="shared" si="11"/>
        <v>4231.5040948975393</v>
      </c>
      <c r="O53" s="6">
        <f t="shared" si="19"/>
        <v>3341.6652140949805</v>
      </c>
      <c r="P53" s="6">
        <f t="shared" si="5"/>
        <v>-444.91944040127942</v>
      </c>
      <c r="Q53" s="6">
        <f t="shared" si="12"/>
        <v>40352.968955414617</v>
      </c>
      <c r="R53" s="6">
        <f t="shared" si="13"/>
        <v>66833.304281899604</v>
      </c>
      <c r="S53" s="6">
        <f t="shared" si="14"/>
        <v>50242.070888150862</v>
      </c>
      <c r="T53" s="6">
        <f t="shared" si="6"/>
        <v>140492.35116817843</v>
      </c>
      <c r="U53" s="6">
        <f t="shared" si="7"/>
        <v>140492.35116817843</v>
      </c>
    </row>
    <row r="54" spans="1:21" x14ac:dyDescent="0.25">
      <c r="A54" s="1">
        <v>35</v>
      </c>
      <c r="B54" s="6">
        <f t="shared" si="15"/>
        <v>764967.78508797346</v>
      </c>
      <c r="C54" s="6">
        <f t="shared" si="8"/>
        <v>4294.5729840971126</v>
      </c>
      <c r="D54" s="6">
        <f t="shared" si="16"/>
        <v>1107.2072128972231</v>
      </c>
      <c r="E54" s="6">
        <f t="shared" si="17"/>
        <v>3187.3657711998894</v>
      </c>
      <c r="F54" s="6">
        <f t="shared" si="9"/>
        <v>3125</v>
      </c>
      <c r="G54" s="6">
        <f t="shared" si="0"/>
        <v>62.36577119988943</v>
      </c>
      <c r="H54" s="6">
        <f t="shared" si="1"/>
        <v>763860.57787507621</v>
      </c>
      <c r="I54" s="6">
        <f t="shared" si="18"/>
        <v>1117534.9854817176</v>
      </c>
      <c r="J54" s="6">
        <f t="shared" si="2"/>
        <v>882.88184884664031</v>
      </c>
      <c r="K54" s="6">
        <f t="shared" si="10"/>
        <v>5177.454832943753</v>
      </c>
      <c r="L54" s="6">
        <f t="shared" si="3"/>
        <v>828.71510051197129</v>
      </c>
      <c r="M54" s="6">
        <f t="shared" si="4"/>
        <v>114.77464035006325</v>
      </c>
      <c r="N54" s="6">
        <f t="shared" si="11"/>
        <v>4233.9650920817185</v>
      </c>
      <c r="O54" s="6">
        <f t="shared" si="19"/>
        <v>3352.6049564451532</v>
      </c>
      <c r="P54" s="6">
        <f t="shared" si="5"/>
        <v>-440.68006781828262</v>
      </c>
      <c r="Q54" s="6">
        <f t="shared" si="12"/>
        <v>41587.225115260801</v>
      </c>
      <c r="R54" s="6">
        <f t="shared" si="13"/>
        <v>67052.09912890305</v>
      </c>
      <c r="S54" s="6">
        <f t="shared" si="14"/>
        <v>49871.831503305038</v>
      </c>
      <c r="T54" s="6">
        <f t="shared" si="6"/>
        <v>142757.55063242055</v>
      </c>
      <c r="U54" s="6">
        <f t="shared" si="7"/>
        <v>142757.55063242055</v>
      </c>
    </row>
    <row r="55" spans="1:21" x14ac:dyDescent="0.25">
      <c r="A55" s="1">
        <v>36</v>
      </c>
      <c r="B55" s="6">
        <f t="shared" si="15"/>
        <v>763860.57787507621</v>
      </c>
      <c r="C55" s="6">
        <f t="shared" si="8"/>
        <v>4294.5729840971126</v>
      </c>
      <c r="D55" s="6">
        <f t="shared" si="16"/>
        <v>1111.8205762842949</v>
      </c>
      <c r="E55" s="6">
        <f t="shared" si="17"/>
        <v>3182.7524078128176</v>
      </c>
      <c r="F55" s="6">
        <f t="shared" si="9"/>
        <v>3125.0000000000005</v>
      </c>
      <c r="G55" s="6">
        <f t="shared" si="0"/>
        <v>57.752407812817545</v>
      </c>
      <c r="H55" s="6">
        <f t="shared" si="1"/>
        <v>762748.7572987919</v>
      </c>
      <c r="I55" s="6">
        <f t="shared" si="18"/>
        <v>1121193.5042216883</v>
      </c>
      <c r="J55" s="6">
        <f t="shared" si="2"/>
        <v>884.34</v>
      </c>
      <c r="K55" s="6">
        <f t="shared" si="10"/>
        <v>5178.9129840971127</v>
      </c>
      <c r="L55" s="6">
        <f t="shared" si="3"/>
        <v>827.51562603133266</v>
      </c>
      <c r="M55" s="6">
        <f t="shared" si="4"/>
        <v>114.96420000000001</v>
      </c>
      <c r="N55" s="6">
        <f t="shared" si="11"/>
        <v>4236.4331580657799</v>
      </c>
      <c r="O55" s="6">
        <f t="shared" si="19"/>
        <v>3363.5805126650648</v>
      </c>
      <c r="P55" s="6">
        <f t="shared" si="5"/>
        <v>-436.42632270035756</v>
      </c>
      <c r="Q55" s="6">
        <f t="shared" si="12"/>
        <v>42824.206193762118</v>
      </c>
      <c r="R55" s="6">
        <f t="shared" si="13"/>
        <v>67271.610253301289</v>
      </c>
      <c r="S55" s="6">
        <f t="shared" si="14"/>
        <v>49499.064336219279</v>
      </c>
      <c r="T55" s="6">
        <f t="shared" si="6"/>
        <v>145030.65804665539</v>
      </c>
      <c r="U55" s="6">
        <f t="shared" si="7"/>
        <v>145030.65804665539</v>
      </c>
    </row>
    <row r="56" spans="1:21" x14ac:dyDescent="0.25">
      <c r="A56" s="1">
        <v>37</v>
      </c>
      <c r="B56" s="6">
        <f t="shared" si="15"/>
        <v>762748.7572987919</v>
      </c>
      <c r="C56" s="6">
        <f t="shared" si="8"/>
        <v>4294.5729840971126</v>
      </c>
      <c r="D56" s="6">
        <f t="shared" si="16"/>
        <v>1116.4531620188131</v>
      </c>
      <c r="E56" s="6">
        <f t="shared" si="17"/>
        <v>3178.1198220782994</v>
      </c>
      <c r="F56" s="6">
        <f t="shared" si="9"/>
        <v>3124.9999999999995</v>
      </c>
      <c r="G56" s="6">
        <f t="shared" si="0"/>
        <v>53.11982207829957</v>
      </c>
      <c r="H56" s="6">
        <f t="shared" si="1"/>
        <v>761632.30413677311</v>
      </c>
      <c r="I56" s="6">
        <f t="shared" si="18"/>
        <v>1124864.0000000019</v>
      </c>
      <c r="J56" s="6">
        <f t="shared" si="2"/>
        <v>885.80055940854015</v>
      </c>
      <c r="K56" s="6">
        <f t="shared" si="10"/>
        <v>5180.3735435056524</v>
      </c>
      <c r="L56" s="6">
        <f t="shared" si="3"/>
        <v>826.3111537403579</v>
      </c>
      <c r="M56" s="6">
        <f t="shared" si="4"/>
        <v>115.15407272311022</v>
      </c>
      <c r="N56" s="6">
        <f t="shared" si="11"/>
        <v>4238.9083170421845</v>
      </c>
      <c r="O56" s="6">
        <f t="shared" si="19"/>
        <v>3374.5920000000056</v>
      </c>
      <c r="P56" s="6">
        <f t="shared" si="5"/>
        <v>-432.15815852108949</v>
      </c>
      <c r="Q56" s="6">
        <f t="shared" si="12"/>
        <v>44063.91317894349</v>
      </c>
      <c r="R56" s="6">
        <f t="shared" si="13"/>
        <v>67491.840000000113</v>
      </c>
      <c r="S56" s="6">
        <f t="shared" si="14"/>
        <v>49123.753178942672</v>
      </c>
      <c r="T56" s="6">
        <f t="shared" si="6"/>
        <v>147311.70135060494</v>
      </c>
      <c r="U56" s="6">
        <f t="shared" si="7"/>
        <v>147311.70135060494</v>
      </c>
    </row>
    <row r="57" spans="1:21" x14ac:dyDescent="0.25">
      <c r="A57" s="1">
        <v>38</v>
      </c>
      <c r="B57" s="6">
        <f t="shared" si="15"/>
        <v>761632.30413677311</v>
      </c>
      <c r="C57" s="6">
        <f t="shared" si="8"/>
        <v>4294.5729840971126</v>
      </c>
      <c r="D57" s="6">
        <f t="shared" si="16"/>
        <v>1121.1050501938912</v>
      </c>
      <c r="E57" s="6">
        <f t="shared" si="17"/>
        <v>3173.4679339032214</v>
      </c>
      <c r="F57" s="6">
        <f t="shared" si="9"/>
        <v>3125</v>
      </c>
      <c r="G57" s="6">
        <f t="shared" si="0"/>
        <v>48.467933903221279</v>
      </c>
      <c r="H57" s="6">
        <f t="shared" si="1"/>
        <v>760511.19908657926</v>
      </c>
      <c r="I57" s="6">
        <f t="shared" si="18"/>
        <v>1128546.5120263654</v>
      </c>
      <c r="J57" s="6">
        <f t="shared" si="2"/>
        <v>887.26353104968985</v>
      </c>
      <c r="K57" s="6">
        <f t="shared" si="10"/>
        <v>5181.8365151468024</v>
      </c>
      <c r="L57" s="6">
        <f t="shared" si="3"/>
        <v>825.1016628148376</v>
      </c>
      <c r="M57" s="6">
        <f t="shared" si="4"/>
        <v>115.34425903645969</v>
      </c>
      <c r="N57" s="6">
        <f t="shared" si="11"/>
        <v>4241.3905932955058</v>
      </c>
      <c r="O57" s="6">
        <f t="shared" si="19"/>
        <v>3385.6395360790957</v>
      </c>
      <c r="P57" s="6">
        <f t="shared" si="5"/>
        <v>-427.87552860820506</v>
      </c>
      <c r="Q57" s="6">
        <f t="shared" si="12"/>
        <v>45306.347017743974</v>
      </c>
      <c r="R57" s="6">
        <f t="shared" si="13"/>
        <v>67712.790721581914</v>
      </c>
      <c r="S57" s="6">
        <f t="shared" si="14"/>
        <v>48745.881726143198</v>
      </c>
      <c r="T57" s="6">
        <f t="shared" si="6"/>
        <v>149600.70858400519</v>
      </c>
      <c r="U57" s="6">
        <f t="shared" si="7"/>
        <v>149600.70858400519</v>
      </c>
    </row>
    <row r="58" spans="1:21" x14ac:dyDescent="0.25">
      <c r="A58" s="1">
        <v>39</v>
      </c>
      <c r="B58" s="6">
        <f t="shared" si="15"/>
        <v>760511.19908657926</v>
      </c>
      <c r="C58" s="6">
        <f t="shared" si="8"/>
        <v>4294.5729840971126</v>
      </c>
      <c r="D58" s="6">
        <f t="shared" si="16"/>
        <v>1125.7763212363657</v>
      </c>
      <c r="E58" s="6">
        <f t="shared" si="17"/>
        <v>3168.7966628607469</v>
      </c>
      <c r="F58" s="6">
        <f t="shared" si="9"/>
        <v>3125</v>
      </c>
      <c r="G58" s="6">
        <f t="shared" si="0"/>
        <v>43.79666286074692</v>
      </c>
      <c r="H58" s="6">
        <f t="shared" si="1"/>
        <v>759385.42276534287</v>
      </c>
      <c r="I58" s="6">
        <f t="shared" si="18"/>
        <v>1132241.0796388478</v>
      </c>
      <c r="J58" s="6">
        <f t="shared" si="2"/>
        <v>888.72891890744722</v>
      </c>
      <c r="K58" s="6">
        <f t="shared" si="10"/>
        <v>5183.3019030045598</v>
      </c>
      <c r="L58" s="6">
        <f t="shared" si="3"/>
        <v>823.88713234379418</v>
      </c>
      <c r="M58" s="6">
        <f t="shared" si="4"/>
        <v>115.53475945796815</v>
      </c>
      <c r="N58" s="6">
        <f t="shared" si="11"/>
        <v>4243.8800112027975</v>
      </c>
      <c r="O58" s="6">
        <f t="shared" si="19"/>
        <v>3396.7232389165433</v>
      </c>
      <c r="P58" s="6">
        <f t="shared" si="5"/>
        <v>-423.57838614312709</v>
      </c>
      <c r="Q58" s="6">
        <f t="shared" si="12"/>
        <v>46551.508615638188</v>
      </c>
      <c r="R58" s="6">
        <f t="shared" si="13"/>
        <v>67934.464778330876</v>
      </c>
      <c r="S58" s="6">
        <f t="shared" si="14"/>
        <v>48365.433574545139</v>
      </c>
      <c r="T58" s="6">
        <f t="shared" si="6"/>
        <v>151897.70788696886</v>
      </c>
      <c r="U58" s="6">
        <f t="shared" si="7"/>
        <v>151897.70788696886</v>
      </c>
    </row>
    <row r="59" spans="1:21" x14ac:dyDescent="0.25">
      <c r="A59" s="1">
        <v>40</v>
      </c>
      <c r="B59" s="6">
        <f t="shared" si="15"/>
        <v>759385.42276534287</v>
      </c>
      <c r="C59" s="6">
        <f t="shared" si="8"/>
        <v>4294.5729840971126</v>
      </c>
      <c r="D59" s="6">
        <f t="shared" si="16"/>
        <v>1130.4670559081842</v>
      </c>
      <c r="E59" s="6">
        <f t="shared" si="17"/>
        <v>3164.1059281889284</v>
      </c>
      <c r="F59" s="6">
        <f t="shared" si="9"/>
        <v>3124.9999999999995</v>
      </c>
      <c r="G59" s="6">
        <f t="shared" si="0"/>
        <v>39.105928188928615</v>
      </c>
      <c r="H59" s="6">
        <f t="shared" si="1"/>
        <v>758254.9557094347</v>
      </c>
      <c r="I59" s="6">
        <f t="shared" si="18"/>
        <v>1135947.7423043014</v>
      </c>
      <c r="J59" s="6">
        <f t="shared" si="2"/>
        <v>890.19672697239037</v>
      </c>
      <c r="K59" s="6">
        <f t="shared" si="10"/>
        <v>5184.7697110695026</v>
      </c>
      <c r="L59" s="6">
        <f t="shared" si="3"/>
        <v>822.66754132912138</v>
      </c>
      <c r="M59" s="6">
        <f t="shared" si="4"/>
        <v>115.72557450641075</v>
      </c>
      <c r="N59" s="6">
        <f t="shared" si="11"/>
        <v>4246.3765952339709</v>
      </c>
      <c r="O59" s="6">
        <f t="shared" si="19"/>
        <v>3407.8432269129039</v>
      </c>
      <c r="P59" s="6">
        <f t="shared" si="5"/>
        <v>-419.26668416053349</v>
      </c>
      <c r="Q59" s="6">
        <f t="shared" si="12"/>
        <v>47799.398836255117</v>
      </c>
      <c r="R59" s="6">
        <f t="shared" si="13"/>
        <v>68156.864538258073</v>
      </c>
      <c r="S59" s="6">
        <f t="shared" si="14"/>
        <v>47982.392222362512</v>
      </c>
      <c r="T59" s="6">
        <f t="shared" si="6"/>
        <v>154202.72750035021</v>
      </c>
      <c r="U59" s="6">
        <f t="shared" si="7"/>
        <v>154202.72750035021</v>
      </c>
    </row>
    <row r="60" spans="1:21" x14ac:dyDescent="0.25">
      <c r="A60" s="1">
        <v>41</v>
      </c>
      <c r="B60" s="6">
        <f t="shared" si="15"/>
        <v>758254.9557094347</v>
      </c>
      <c r="C60" s="6">
        <f t="shared" si="8"/>
        <v>4294.5729840971126</v>
      </c>
      <c r="D60" s="6">
        <f t="shared" si="16"/>
        <v>1135.1773353078015</v>
      </c>
      <c r="E60" s="6">
        <f t="shared" si="17"/>
        <v>3159.3956487893111</v>
      </c>
      <c r="F60" s="6">
        <f t="shared" si="9"/>
        <v>3124.9999999999995</v>
      </c>
      <c r="G60" s="6">
        <f t="shared" si="0"/>
        <v>34.395648789311231</v>
      </c>
      <c r="H60" s="6">
        <f t="shared" si="1"/>
        <v>757119.77837412688</v>
      </c>
      <c r="I60" s="6">
        <f t="shared" si="18"/>
        <v>1139666.539618782</v>
      </c>
      <c r="J60" s="6">
        <f t="shared" si="2"/>
        <v>891.66695924168869</v>
      </c>
      <c r="K60" s="6">
        <f t="shared" si="10"/>
        <v>5186.2399433388009</v>
      </c>
      <c r="L60" s="6">
        <f t="shared" si="3"/>
        <v>821.4428686852209</v>
      </c>
      <c r="M60" s="6">
        <f t="shared" si="4"/>
        <v>115.91670470141953</v>
      </c>
      <c r="N60" s="6">
        <f t="shared" si="11"/>
        <v>4248.8803699521604</v>
      </c>
      <c r="O60" s="6">
        <f t="shared" si="19"/>
        <v>3418.9996188563459</v>
      </c>
      <c r="P60" s="6">
        <f t="shared" si="5"/>
        <v>-414.94037554790725</v>
      </c>
      <c r="Q60" s="6">
        <f t="shared" si="12"/>
        <v>49050.018500994309</v>
      </c>
      <c r="R60" s="6">
        <f t="shared" si="13"/>
        <v>68379.992377126924</v>
      </c>
      <c r="S60" s="6">
        <f t="shared" si="14"/>
        <v>47596.741068730233</v>
      </c>
      <c r="T60" s="6">
        <f t="shared" si="6"/>
        <v>156515.79576611018</v>
      </c>
      <c r="U60" s="6">
        <f t="shared" si="7"/>
        <v>156515.79576611018</v>
      </c>
    </row>
    <row r="61" spans="1:21" x14ac:dyDescent="0.25">
      <c r="A61" s="1">
        <v>42</v>
      </c>
      <c r="B61" s="6">
        <f t="shared" si="15"/>
        <v>757119.77837412688</v>
      </c>
      <c r="C61" s="6">
        <f t="shared" si="8"/>
        <v>4294.5729840971126</v>
      </c>
      <c r="D61" s="6">
        <f t="shared" si="16"/>
        <v>1139.9072408715838</v>
      </c>
      <c r="E61" s="6">
        <f t="shared" si="17"/>
        <v>3154.6657432255288</v>
      </c>
      <c r="F61" s="6">
        <f t="shared" si="9"/>
        <v>3125</v>
      </c>
      <c r="G61" s="6">
        <f t="shared" si="0"/>
        <v>29.665743225528665</v>
      </c>
      <c r="H61" s="6">
        <f t="shared" si="1"/>
        <v>755979.87113325531</v>
      </c>
      <c r="I61" s="6">
        <f t="shared" si="18"/>
        <v>1143397.5113079729</v>
      </c>
      <c r="J61" s="6">
        <f t="shared" si="2"/>
        <v>893.13961971911203</v>
      </c>
      <c r="K61" s="6">
        <f t="shared" si="10"/>
        <v>5187.7126038162241</v>
      </c>
      <c r="L61" s="6">
        <f t="shared" si="3"/>
        <v>820.2130932386375</v>
      </c>
      <c r="M61" s="6">
        <f t="shared" si="4"/>
        <v>116.10815056348457</v>
      </c>
      <c r="N61" s="6">
        <f t="shared" si="11"/>
        <v>4251.3913600141022</v>
      </c>
      <c r="O61" s="6">
        <f t="shared" si="19"/>
        <v>3430.1925339239187</v>
      </c>
      <c r="P61" s="6">
        <f t="shared" si="5"/>
        <v>-410.59941304509175</v>
      </c>
      <c r="Q61" s="6">
        <f t="shared" si="12"/>
        <v>50303.368388639472</v>
      </c>
      <c r="R61" s="6">
        <f t="shared" si="13"/>
        <v>68603.850678478368</v>
      </c>
      <c r="S61" s="6">
        <f t="shared" si="14"/>
        <v>47208.463413131365</v>
      </c>
      <c r="T61" s="6">
        <f t="shared" si="6"/>
        <v>158836.94112768385</v>
      </c>
      <c r="U61" s="6">
        <f t="shared" si="7"/>
        <v>158836.94112768385</v>
      </c>
    </row>
    <row r="62" spans="1:21" x14ac:dyDescent="0.25">
      <c r="A62" s="1">
        <v>43</v>
      </c>
      <c r="B62" s="6">
        <f t="shared" si="15"/>
        <v>755979.87113325531</v>
      </c>
      <c r="C62" s="6">
        <f t="shared" si="8"/>
        <v>4294.5729840971126</v>
      </c>
      <c r="D62" s="6">
        <f t="shared" si="16"/>
        <v>1144.6568543752155</v>
      </c>
      <c r="E62" s="6">
        <f t="shared" si="17"/>
        <v>3149.9161297218971</v>
      </c>
      <c r="F62" s="6">
        <f t="shared" si="9"/>
        <v>3125</v>
      </c>
      <c r="G62" s="6">
        <f t="shared" si="0"/>
        <v>24.916129721897111</v>
      </c>
      <c r="H62" s="6">
        <f t="shared" si="1"/>
        <v>754835.21427888004</v>
      </c>
      <c r="I62" s="6">
        <f t="shared" si="18"/>
        <v>1147140.6972276091</v>
      </c>
      <c r="J62" s="6">
        <f t="shared" si="2"/>
        <v>894.61471241504421</v>
      </c>
      <c r="K62" s="6">
        <f t="shared" si="10"/>
        <v>5189.1876965121564</v>
      </c>
      <c r="L62" s="6">
        <f t="shared" si="3"/>
        <v>818.97819372769322</v>
      </c>
      <c r="M62" s="6">
        <f t="shared" si="4"/>
        <v>116.29991261395575</v>
      </c>
      <c r="N62" s="6">
        <f t="shared" si="11"/>
        <v>4253.9095901705077</v>
      </c>
      <c r="O62" s="6">
        <f t="shared" si="19"/>
        <v>3441.4220916828272</v>
      </c>
      <c r="P62" s="6">
        <f t="shared" si="5"/>
        <v>-406.24374924384028</v>
      </c>
      <c r="Q62" s="6">
        <f t="shared" si="12"/>
        <v>51559.449234969419</v>
      </c>
      <c r="R62" s="6">
        <f t="shared" si="13"/>
        <v>68828.441833656543</v>
      </c>
      <c r="S62" s="6">
        <f t="shared" si="14"/>
        <v>46817.542454821407</v>
      </c>
      <c r="T62" s="6">
        <f t="shared" si="6"/>
        <v>161166.19213034865</v>
      </c>
      <c r="U62" s="6">
        <f t="shared" si="7"/>
        <v>161166.19213034865</v>
      </c>
    </row>
    <row r="63" spans="1:21" x14ac:dyDescent="0.25">
      <c r="A63" s="1">
        <v>44</v>
      </c>
      <c r="B63" s="6">
        <f t="shared" si="15"/>
        <v>754835.21427888004</v>
      </c>
      <c r="C63" s="6">
        <f t="shared" si="8"/>
        <v>4294.5729840971126</v>
      </c>
      <c r="D63" s="6">
        <f t="shared" si="16"/>
        <v>1149.4262579351125</v>
      </c>
      <c r="E63" s="6">
        <f t="shared" si="17"/>
        <v>3145.146726162</v>
      </c>
      <c r="F63" s="6">
        <f t="shared" si="9"/>
        <v>3124.9999999999995</v>
      </c>
      <c r="G63" s="6">
        <f t="shared" si="0"/>
        <v>20.146726162000171</v>
      </c>
      <c r="H63" s="6">
        <f t="shared" si="1"/>
        <v>753685.78802094492</v>
      </c>
      <c r="I63" s="6">
        <f t="shared" si="18"/>
        <v>1150896.1373639025</v>
      </c>
      <c r="J63" s="6">
        <f t="shared" si="2"/>
        <v>896.09224134649173</v>
      </c>
      <c r="K63" s="6">
        <f t="shared" si="10"/>
        <v>5190.665225443604</v>
      </c>
      <c r="L63" s="6">
        <f t="shared" si="3"/>
        <v>817.73814880212001</v>
      </c>
      <c r="M63" s="6">
        <f t="shared" si="4"/>
        <v>116.49199137504392</v>
      </c>
      <c r="N63" s="6">
        <f t="shared" si="11"/>
        <v>4256.4350852664402</v>
      </c>
      <c r="O63" s="6">
        <f t="shared" si="19"/>
        <v>3452.6884120917075</v>
      </c>
      <c r="P63" s="6">
        <f t="shared" si="5"/>
        <v>-401.87333658736634</v>
      </c>
      <c r="Q63" s="6">
        <f t="shared" si="12"/>
        <v>52818.261732366373</v>
      </c>
      <c r="R63" s="6">
        <f t="shared" si="13"/>
        <v>69053.768241834143</v>
      </c>
      <c r="S63" s="6">
        <f t="shared" si="14"/>
        <v>46423.961292249252</v>
      </c>
      <c r="T63" s="6">
        <f t="shared" si="6"/>
        <v>163503.57742159418</v>
      </c>
      <c r="U63" s="6">
        <f t="shared" si="7"/>
        <v>163503.57742159418</v>
      </c>
    </row>
    <row r="64" spans="1:21" x14ac:dyDescent="0.25">
      <c r="A64" s="1">
        <v>45</v>
      </c>
      <c r="B64" s="6">
        <f t="shared" si="15"/>
        <v>753685.78802094492</v>
      </c>
      <c r="C64" s="6">
        <f t="shared" si="8"/>
        <v>4294.5729840971126</v>
      </c>
      <c r="D64" s="6">
        <f t="shared" si="16"/>
        <v>1154.215534009842</v>
      </c>
      <c r="E64" s="6">
        <f t="shared" si="17"/>
        <v>3140.3574500872705</v>
      </c>
      <c r="F64" s="6">
        <f t="shared" si="9"/>
        <v>3125</v>
      </c>
      <c r="G64" s="6">
        <f t="shared" si="0"/>
        <v>15.357450087270506</v>
      </c>
      <c r="H64" s="6">
        <f t="shared" si="1"/>
        <v>752531.57248693507</v>
      </c>
      <c r="I64" s="6">
        <f t="shared" si="18"/>
        <v>1154663.8718339698</v>
      </c>
      <c r="J64" s="6">
        <f t="shared" si="2"/>
        <v>897.57221053709509</v>
      </c>
      <c r="K64" s="6">
        <f t="shared" si="10"/>
        <v>5192.1451946342077</v>
      </c>
      <c r="L64" s="6">
        <f t="shared" si="3"/>
        <v>816.4929370226904</v>
      </c>
      <c r="M64" s="6">
        <f t="shared" si="4"/>
        <v>116.68438736982236</v>
      </c>
      <c r="N64" s="6">
        <f t="shared" si="11"/>
        <v>4258.967870241695</v>
      </c>
      <c r="O64" s="6">
        <f t="shared" si="19"/>
        <v>3463.9916155019091</v>
      </c>
      <c r="P64" s="6">
        <f t="shared" si="5"/>
        <v>-397.48812736989294</v>
      </c>
      <c r="Q64" s="6">
        <f t="shared" si="12"/>
        <v>54079.806529421621</v>
      </c>
      <c r="R64" s="6">
        <f t="shared" si="13"/>
        <v>69279.832310038182</v>
      </c>
      <c r="S64" s="6">
        <f t="shared" si="14"/>
        <v>46027.702922474884</v>
      </c>
      <c r="T64" s="6">
        <f t="shared" si="6"/>
        <v>165849.12575149338</v>
      </c>
      <c r="U64" s="6">
        <f t="shared" si="7"/>
        <v>165849.12575149338</v>
      </c>
    </row>
    <row r="65" spans="1:21" x14ac:dyDescent="0.25">
      <c r="A65" s="1">
        <v>46</v>
      </c>
      <c r="B65" s="6">
        <f t="shared" si="15"/>
        <v>752531.57248693507</v>
      </c>
      <c r="C65" s="6">
        <f t="shared" si="8"/>
        <v>4294.5729840971126</v>
      </c>
      <c r="D65" s="6">
        <f t="shared" si="16"/>
        <v>1159.0247654015498</v>
      </c>
      <c r="E65" s="6">
        <f t="shared" si="17"/>
        <v>3135.5482186955628</v>
      </c>
      <c r="F65" s="6">
        <f t="shared" si="9"/>
        <v>3125</v>
      </c>
      <c r="G65" s="6">
        <f t="shared" si="0"/>
        <v>10.548218695562779</v>
      </c>
      <c r="H65" s="6">
        <f t="shared" si="1"/>
        <v>751372.54772153357</v>
      </c>
      <c r="I65" s="6">
        <f t="shared" si="18"/>
        <v>1158443.9408862605</v>
      </c>
      <c r="J65" s="6">
        <f t="shared" si="2"/>
        <v>899.05462401714158</v>
      </c>
      <c r="K65" s="6">
        <f t="shared" si="10"/>
        <v>5193.6276081142541</v>
      </c>
      <c r="L65" s="6">
        <f t="shared" si="3"/>
        <v>815.24253686084637</v>
      </c>
      <c r="M65" s="6">
        <f t="shared" si="4"/>
        <v>116.87710112222841</v>
      </c>
      <c r="N65" s="6">
        <f t="shared" si="11"/>
        <v>4261.5079701311788</v>
      </c>
      <c r="O65" s="6">
        <f t="shared" si="19"/>
        <v>3475.3318226587812</v>
      </c>
      <c r="P65" s="6">
        <f t="shared" si="5"/>
        <v>-393.08807373619879</v>
      </c>
      <c r="Q65" s="6">
        <f t="shared" si="12"/>
        <v>55344.08423053845</v>
      </c>
      <c r="R65" s="6">
        <f t="shared" si="13"/>
        <v>69506.636453175626</v>
      </c>
      <c r="S65" s="6">
        <f t="shared" si="14"/>
        <v>45628.750240583839</v>
      </c>
      <c r="T65" s="6">
        <f t="shared" si="6"/>
        <v>168202.86597307489</v>
      </c>
      <c r="U65" s="6">
        <f t="shared" si="7"/>
        <v>168202.86597307489</v>
      </c>
    </row>
    <row r="66" spans="1:21" x14ac:dyDescent="0.25">
      <c r="A66" s="1">
        <v>47</v>
      </c>
      <c r="B66" s="6">
        <f t="shared" si="15"/>
        <v>751372.54772153357</v>
      </c>
      <c r="C66" s="6">
        <f t="shared" si="8"/>
        <v>4294.5729840971126</v>
      </c>
      <c r="D66" s="6">
        <f t="shared" si="16"/>
        <v>1163.8540352573896</v>
      </c>
      <c r="E66" s="6">
        <f t="shared" si="17"/>
        <v>3130.718948839723</v>
      </c>
      <c r="F66" s="6">
        <f t="shared" si="9"/>
        <v>3125</v>
      </c>
      <c r="G66" s="6">
        <f t="shared" si="0"/>
        <v>5.7189488397232093</v>
      </c>
      <c r="H66" s="6">
        <f t="shared" si="1"/>
        <v>750208.69368627621</v>
      </c>
      <c r="I66" s="6">
        <f t="shared" si="18"/>
        <v>1162236.3849009871</v>
      </c>
      <c r="J66" s="6">
        <f t="shared" si="2"/>
        <v>900.53948582357305</v>
      </c>
      <c r="K66" s="6">
        <f t="shared" si="10"/>
        <v>5195.1124699206857</v>
      </c>
      <c r="L66" s="6">
        <f t="shared" si="3"/>
        <v>813.98692669832803</v>
      </c>
      <c r="M66" s="6">
        <f t="shared" si="4"/>
        <v>117.0701331570645</v>
      </c>
      <c r="N66" s="6">
        <f t="shared" si="11"/>
        <v>4264.0554100652935</v>
      </c>
      <c r="O66" s="6">
        <f t="shared" si="19"/>
        <v>3486.7091547029613</v>
      </c>
      <c r="P66" s="6">
        <f t="shared" si="5"/>
        <v>-388.67312768116608</v>
      </c>
      <c r="Q66" s="6">
        <f t="shared" si="12"/>
        <v>56611.095395532408</v>
      </c>
      <c r="R66" s="6">
        <f t="shared" si="13"/>
        <v>69734.183094059234</v>
      </c>
      <c r="S66" s="6">
        <f t="shared" si="14"/>
        <v>45227.086039098067</v>
      </c>
      <c r="T66" s="6">
        <f t="shared" si="6"/>
        <v>170564.82704269717</v>
      </c>
      <c r="U66" s="6">
        <f t="shared" si="7"/>
        <v>170564.82704269717</v>
      </c>
    </row>
    <row r="67" spans="1:21" x14ac:dyDescent="0.25">
      <c r="A67" s="1">
        <v>48</v>
      </c>
      <c r="B67" s="6">
        <f t="shared" si="15"/>
        <v>750208.69368627621</v>
      </c>
      <c r="C67" s="6">
        <f t="shared" si="8"/>
        <v>4294.5729840971126</v>
      </c>
      <c r="D67" s="6">
        <f t="shared" si="16"/>
        <v>1168.7034270709619</v>
      </c>
      <c r="E67" s="6">
        <f t="shared" si="17"/>
        <v>3125.8695570261507</v>
      </c>
      <c r="F67" s="6">
        <f t="shared" si="9"/>
        <v>3125</v>
      </c>
      <c r="G67" s="6">
        <f t="shared" si="0"/>
        <v>0.86955702615086916</v>
      </c>
      <c r="H67" s="6">
        <f t="shared" si="1"/>
        <v>749039.99025920522</v>
      </c>
      <c r="I67" s="6">
        <f t="shared" si="18"/>
        <v>1166041.2443905566</v>
      </c>
      <c r="J67" s="6">
        <f t="shared" si="2"/>
        <v>902.02679999999998</v>
      </c>
      <c r="K67" s="6">
        <f t="shared" si="10"/>
        <v>5196.5997840971122</v>
      </c>
      <c r="L67" s="6">
        <f t="shared" si="3"/>
        <v>812.72608482679925</v>
      </c>
      <c r="M67" s="6">
        <f t="shared" si="4"/>
        <v>117.26348400000001</v>
      </c>
      <c r="N67" s="6">
        <f t="shared" si="11"/>
        <v>4266.6102152703124</v>
      </c>
      <c r="O67" s="6">
        <f t="shared" si="19"/>
        <v>3498.1237331716698</v>
      </c>
      <c r="P67" s="6">
        <f t="shared" si="5"/>
        <v>-384.24324104932134</v>
      </c>
      <c r="Q67" s="6">
        <f t="shared" si="12"/>
        <v>57880.84053922887</v>
      </c>
      <c r="R67" s="6">
        <f t="shared" si="13"/>
        <v>69962.474663433386</v>
      </c>
      <c r="S67" s="6">
        <f t="shared" si="14"/>
        <v>44822.693007383961</v>
      </c>
      <c r="T67" s="6">
        <f t="shared" si="6"/>
        <v>172935.0380204235</v>
      </c>
      <c r="U67" s="6">
        <f t="shared" si="7"/>
        <v>172935.0380204235</v>
      </c>
    </row>
    <row r="68" spans="1:21" x14ac:dyDescent="0.25">
      <c r="A68" s="1">
        <v>49</v>
      </c>
      <c r="B68" s="6">
        <f t="shared" si="15"/>
        <v>749039.99025920522</v>
      </c>
      <c r="C68" s="6">
        <f t="shared" si="8"/>
        <v>4294.5729840971126</v>
      </c>
      <c r="D68" s="6">
        <f t="shared" si="16"/>
        <v>1173.5730246837575</v>
      </c>
      <c r="E68" s="6">
        <f t="shared" si="17"/>
        <v>3120.9999594133551</v>
      </c>
      <c r="F68" s="6">
        <f t="shared" si="9"/>
        <v>3120.9999594133551</v>
      </c>
      <c r="G68" s="6">
        <f t="shared" si="0"/>
        <v>0</v>
      </c>
      <c r="H68" s="6">
        <f t="shared" si="1"/>
        <v>747866.41723452148</v>
      </c>
      <c r="I68" s="6">
        <f t="shared" si="18"/>
        <v>1169858.5600000026</v>
      </c>
      <c r="J68" s="6">
        <f t="shared" si="2"/>
        <v>903.51657059671095</v>
      </c>
      <c r="K68" s="6">
        <f t="shared" si="10"/>
        <v>5198.0895546938236</v>
      </c>
      <c r="L68" s="6">
        <f t="shared" si="3"/>
        <v>811.45998944747237</v>
      </c>
      <c r="M68" s="6">
        <f t="shared" si="4"/>
        <v>117.45715417757243</v>
      </c>
      <c r="N68" s="6">
        <f t="shared" si="11"/>
        <v>4269.1724110687792</v>
      </c>
      <c r="O68" s="6">
        <f t="shared" si="19"/>
        <v>3509.5756800000081</v>
      </c>
      <c r="P68" s="6">
        <f t="shared" si="5"/>
        <v>-379.79836553438554</v>
      </c>
      <c r="Q68" s="6">
        <f t="shared" si="12"/>
        <v>59153.320131057808</v>
      </c>
      <c r="R68" s="6">
        <f t="shared" si="13"/>
        <v>70191.513600000151</v>
      </c>
      <c r="S68" s="6">
        <f t="shared" si="14"/>
        <v>44415.553731056651</v>
      </c>
      <c r="T68" s="6">
        <f t="shared" si="6"/>
        <v>175313.52807039861</v>
      </c>
      <c r="U68" s="6">
        <f t="shared" si="7"/>
        <v>175313.52807039861</v>
      </c>
    </row>
    <row r="69" spans="1:21" x14ac:dyDescent="0.25">
      <c r="A69" s="1">
        <v>50</v>
      </c>
      <c r="B69" s="6">
        <f t="shared" si="15"/>
        <v>747866.41723452148</v>
      </c>
      <c r="C69" s="6">
        <f t="shared" si="8"/>
        <v>4294.5729840971126</v>
      </c>
      <c r="D69" s="6">
        <f t="shared" si="16"/>
        <v>1178.4629122866063</v>
      </c>
      <c r="E69" s="6">
        <f t="shared" si="17"/>
        <v>3116.1100718105063</v>
      </c>
      <c r="F69" s="6">
        <f t="shared" si="9"/>
        <v>3116.1100718105063</v>
      </c>
      <c r="G69" s="6">
        <f t="shared" si="0"/>
        <v>0</v>
      </c>
      <c r="H69" s="6">
        <f t="shared" si="1"/>
        <v>746687.95432223484</v>
      </c>
      <c r="I69" s="6">
        <f t="shared" si="18"/>
        <v>1173688.3725074206</v>
      </c>
      <c r="J69" s="6">
        <f t="shared" si="2"/>
        <v>905.00880167068351</v>
      </c>
      <c r="K69" s="6">
        <f t="shared" si="10"/>
        <v>5199.5817857677957</v>
      </c>
      <c r="L69" s="6">
        <f t="shared" si="3"/>
        <v>810.18861867073167</v>
      </c>
      <c r="M69" s="6">
        <f t="shared" si="4"/>
        <v>117.65114421718886</v>
      </c>
      <c r="N69" s="6">
        <f t="shared" si="11"/>
        <v>4271.7420228798755</v>
      </c>
      <c r="O69" s="6">
        <f t="shared" si="19"/>
        <v>3521.065117522262</v>
      </c>
      <c r="P69" s="6">
        <f t="shared" si="5"/>
        <v>-375.33845267880679</v>
      </c>
      <c r="Q69" s="6">
        <f t="shared" si="12"/>
        <v>60428.534594645869</v>
      </c>
      <c r="R69" s="6">
        <f t="shared" si="13"/>
        <v>70421.302350445229</v>
      </c>
      <c r="S69" s="6">
        <f t="shared" si="14"/>
        <v>44005.650691380797</v>
      </c>
      <c r="T69" s="6">
        <f t="shared" si="6"/>
        <v>177700.32646122694</v>
      </c>
      <c r="U69" s="6">
        <f t="shared" si="7"/>
        <v>177700.32646122694</v>
      </c>
    </row>
    <row r="70" spans="1:21" x14ac:dyDescent="0.25">
      <c r="A70" s="1">
        <v>51</v>
      </c>
      <c r="B70" s="6">
        <f t="shared" si="15"/>
        <v>746687.95432223484</v>
      </c>
      <c r="C70" s="6">
        <f t="shared" si="8"/>
        <v>4294.5729840971126</v>
      </c>
      <c r="D70" s="6">
        <f t="shared" si="16"/>
        <v>1183.3731744211341</v>
      </c>
      <c r="E70" s="6">
        <f t="shared" si="17"/>
        <v>3111.1998096759785</v>
      </c>
      <c r="F70" s="6">
        <f t="shared" si="9"/>
        <v>3111.1998096759785</v>
      </c>
      <c r="G70" s="6">
        <f t="shared" si="0"/>
        <v>0</v>
      </c>
      <c r="H70" s="6">
        <f t="shared" si="1"/>
        <v>745504.5811478137</v>
      </c>
      <c r="I70" s="6">
        <f t="shared" si="18"/>
        <v>1177530.7228244024</v>
      </c>
      <c r="J70" s="6">
        <f t="shared" si="2"/>
        <v>906.50349728559604</v>
      </c>
      <c r="K70" s="6">
        <f t="shared" si="10"/>
        <v>5201.0764813827082</v>
      </c>
      <c r="L70" s="6">
        <f t="shared" si="3"/>
        <v>808.91195051575448</v>
      </c>
      <c r="M70" s="6">
        <f t="shared" si="4"/>
        <v>117.84545464712748</v>
      </c>
      <c r="N70" s="6">
        <f t="shared" si="11"/>
        <v>4274.3190762198265</v>
      </c>
      <c r="O70" s="6">
        <f t="shared" si="19"/>
        <v>3532.5921684732075</v>
      </c>
      <c r="P70" s="6">
        <f t="shared" si="5"/>
        <v>-370.86345387330948</v>
      </c>
      <c r="Q70" s="6">
        <f t="shared" si="12"/>
        <v>61706.484307405684</v>
      </c>
      <c r="R70" s="6">
        <f t="shared" si="13"/>
        <v>70651.843369464143</v>
      </c>
      <c r="S70" s="6">
        <f t="shared" si="14"/>
        <v>43592.966264668634</v>
      </c>
      <c r="T70" s="6">
        <f t="shared" si="6"/>
        <v>180095.46256635169</v>
      </c>
      <c r="U70" s="6">
        <f t="shared" si="7"/>
        <v>180095.46256635169</v>
      </c>
    </row>
    <row r="71" spans="1:21" x14ac:dyDescent="0.25">
      <c r="A71" s="1">
        <v>52</v>
      </c>
      <c r="B71" s="6">
        <f t="shared" si="15"/>
        <v>745504.5811478137</v>
      </c>
      <c r="C71" s="6">
        <f t="shared" si="8"/>
        <v>4294.5729840971126</v>
      </c>
      <c r="D71" s="6">
        <f t="shared" si="16"/>
        <v>1188.303895981222</v>
      </c>
      <c r="E71" s="6">
        <f t="shared" si="17"/>
        <v>3106.2690881158906</v>
      </c>
      <c r="F71" s="6">
        <f t="shared" si="9"/>
        <v>3106.2690881158906</v>
      </c>
      <c r="G71" s="6">
        <f t="shared" si="0"/>
        <v>0</v>
      </c>
      <c r="H71" s="6">
        <f t="shared" si="1"/>
        <v>744316.27725183254</v>
      </c>
      <c r="I71" s="6">
        <f t="shared" si="18"/>
        <v>1181385.651996474</v>
      </c>
      <c r="J71" s="6">
        <f t="shared" si="2"/>
        <v>908.00066151183819</v>
      </c>
      <c r="K71" s="6">
        <f t="shared" si="10"/>
        <v>5202.5736456089508</v>
      </c>
      <c r="L71" s="6">
        <f t="shared" si="3"/>
        <v>807.62996291013155</v>
      </c>
      <c r="M71" s="6">
        <f t="shared" si="4"/>
        <v>118.04008599653896</v>
      </c>
      <c r="N71" s="6">
        <f t="shared" si="11"/>
        <v>4276.9035967022801</v>
      </c>
      <c r="O71" s="6">
        <f t="shared" si="19"/>
        <v>3544.1569559894224</v>
      </c>
      <c r="P71" s="6">
        <f t="shared" si="5"/>
        <v>-366.37332035642885</v>
      </c>
      <c r="Q71" s="6">
        <f t="shared" si="12"/>
        <v>62987.169600122354</v>
      </c>
      <c r="R71" s="6">
        <f t="shared" si="13"/>
        <v>70883.139119788437</v>
      </c>
      <c r="S71" s="6">
        <f t="shared" si="14"/>
        <v>43177.482721673783</v>
      </c>
      <c r="T71" s="6">
        <f t="shared" si="6"/>
        <v>182498.96586443594</v>
      </c>
      <c r="U71" s="6">
        <f t="shared" si="7"/>
        <v>182498.96586443594</v>
      </c>
    </row>
    <row r="72" spans="1:21" x14ac:dyDescent="0.25">
      <c r="A72" s="1">
        <v>53</v>
      </c>
      <c r="B72" s="6">
        <f t="shared" si="15"/>
        <v>744316.27725183254</v>
      </c>
      <c r="C72" s="6">
        <f t="shared" si="8"/>
        <v>4294.5729840971126</v>
      </c>
      <c r="D72" s="6">
        <f t="shared" si="16"/>
        <v>1193.255162214477</v>
      </c>
      <c r="E72" s="6">
        <f t="shared" si="17"/>
        <v>3101.3178218826356</v>
      </c>
      <c r="F72" s="6">
        <f t="shared" si="9"/>
        <v>3101.3178218826356</v>
      </c>
      <c r="G72" s="6">
        <f t="shared" si="0"/>
        <v>0</v>
      </c>
      <c r="H72" s="6">
        <f t="shared" si="1"/>
        <v>743123.02208961803</v>
      </c>
      <c r="I72" s="6">
        <f t="shared" si="18"/>
        <v>1185253.2012035339</v>
      </c>
      <c r="J72" s="6">
        <f t="shared" si="2"/>
        <v>909.50029842652236</v>
      </c>
      <c r="K72" s="6">
        <f t="shared" si="10"/>
        <v>5204.0732825236346</v>
      </c>
      <c r="L72" s="6">
        <f t="shared" si="3"/>
        <v>806.3426336894853</v>
      </c>
      <c r="M72" s="6">
        <f t="shared" si="4"/>
        <v>118.23503879544791</v>
      </c>
      <c r="N72" s="6">
        <f t="shared" si="11"/>
        <v>4279.4956100387017</v>
      </c>
      <c r="O72" s="6">
        <f t="shared" si="19"/>
        <v>3555.759603610602</v>
      </c>
      <c r="P72" s="6">
        <f t="shared" si="5"/>
        <v>-361.86800321404985</v>
      </c>
      <c r="Q72" s="6">
        <f t="shared" si="12"/>
        <v>64270.590756537174</v>
      </c>
      <c r="R72" s="6">
        <f t="shared" si="13"/>
        <v>71115.192072212027</v>
      </c>
      <c r="S72" s="6">
        <f t="shared" si="14"/>
        <v>42759.182226982244</v>
      </c>
      <c r="T72" s="6">
        <f t="shared" si="6"/>
        <v>184910.86593974469</v>
      </c>
      <c r="U72" s="6">
        <f t="shared" si="7"/>
        <v>184910.86593974469</v>
      </c>
    </row>
    <row r="73" spans="1:21" x14ac:dyDescent="0.25">
      <c r="A73" s="1">
        <v>54</v>
      </c>
      <c r="B73" s="6">
        <f t="shared" si="15"/>
        <v>743123.02208961803</v>
      </c>
      <c r="C73" s="6">
        <f t="shared" si="8"/>
        <v>4294.5729840971126</v>
      </c>
      <c r="D73" s="6">
        <f t="shared" si="16"/>
        <v>1198.227058723704</v>
      </c>
      <c r="E73" s="6">
        <f t="shared" si="17"/>
        <v>3096.3459253734086</v>
      </c>
      <c r="F73" s="6">
        <f t="shared" si="9"/>
        <v>3096.3459253734086</v>
      </c>
      <c r="G73" s="6">
        <f t="shared" si="0"/>
        <v>0</v>
      </c>
      <c r="H73" s="6">
        <f t="shared" si="1"/>
        <v>741924.79503089434</v>
      </c>
      <c r="I73" s="6">
        <f t="shared" si="18"/>
        <v>1189133.4117602925</v>
      </c>
      <c r="J73" s="6">
        <f t="shared" si="2"/>
        <v>911.0024121134943</v>
      </c>
      <c r="K73" s="6">
        <f t="shared" si="10"/>
        <v>5205.5753962106064</v>
      </c>
      <c r="L73" s="6">
        <f t="shared" si="3"/>
        <v>805.04994059708622</v>
      </c>
      <c r="M73" s="6">
        <f t="shared" si="4"/>
        <v>118.43031357475427</v>
      </c>
      <c r="N73" s="6">
        <f t="shared" si="11"/>
        <v>4282.0951420387664</v>
      </c>
      <c r="O73" s="6">
        <f t="shared" si="19"/>
        <v>3567.400235280878</v>
      </c>
      <c r="P73" s="6">
        <f t="shared" si="5"/>
        <v>-357.34745337894424</v>
      </c>
      <c r="Q73" s="6">
        <f t="shared" si="12"/>
        <v>65556.748012928525</v>
      </c>
      <c r="R73" s="6">
        <f t="shared" si="13"/>
        <v>71348.004705617539</v>
      </c>
      <c r="S73" s="6">
        <f t="shared" si="14"/>
        <v>42338.046838399823</v>
      </c>
      <c r="T73" s="6">
        <f t="shared" si="6"/>
        <v>187331.19248252845</v>
      </c>
      <c r="U73" s="6">
        <f t="shared" si="7"/>
        <v>187331.19248252845</v>
      </c>
    </row>
    <row r="74" spans="1:21" x14ac:dyDescent="0.25">
      <c r="A74" s="1">
        <v>55</v>
      </c>
      <c r="B74" s="6">
        <f t="shared" si="15"/>
        <v>741924.79503089434</v>
      </c>
      <c r="C74" s="6">
        <f t="shared" si="8"/>
        <v>4294.5729840971126</v>
      </c>
      <c r="D74" s="6">
        <f t="shared" si="16"/>
        <v>1203.219671468386</v>
      </c>
      <c r="E74" s="6">
        <f t="shared" si="17"/>
        <v>3091.3533126287266</v>
      </c>
      <c r="F74" s="6">
        <f t="shared" si="9"/>
        <v>3091.3533126287266</v>
      </c>
      <c r="G74" s="6">
        <f t="shared" si="0"/>
        <v>0</v>
      </c>
      <c r="H74" s="6">
        <f t="shared" si="1"/>
        <v>740721.57535942597</v>
      </c>
      <c r="I74" s="6">
        <f t="shared" si="18"/>
        <v>1193026.325116714</v>
      </c>
      <c r="J74" s="6">
        <f t="shared" si="2"/>
        <v>912.50700666334512</v>
      </c>
      <c r="K74" s="6">
        <f t="shared" si="10"/>
        <v>5207.0799907604578</v>
      </c>
      <c r="L74" s="6">
        <f t="shared" si="3"/>
        <v>803.751861283469</v>
      </c>
      <c r="M74" s="6">
        <f t="shared" si="4"/>
        <v>118.62591086623488</v>
      </c>
      <c r="N74" s="6">
        <f t="shared" si="11"/>
        <v>4284.7022186107533</v>
      </c>
      <c r="O74" s="6">
        <f t="shared" si="19"/>
        <v>3579.0789753501426</v>
      </c>
      <c r="P74" s="6">
        <f t="shared" si="5"/>
        <v>-352.81162163030535</v>
      </c>
      <c r="Q74" s="6">
        <f t="shared" si="12"/>
        <v>66845.641557689945</v>
      </c>
      <c r="R74" s="6">
        <f t="shared" si="13"/>
        <v>71581.57950700284</v>
      </c>
      <c r="S74" s="6">
        <f t="shared" si="14"/>
        <v>41914.058506335787</v>
      </c>
      <c r="T74" s="6">
        <f t="shared" si="6"/>
        <v>189759.97528940841</v>
      </c>
      <c r="U74" s="6">
        <f t="shared" si="7"/>
        <v>189759.97528940841</v>
      </c>
    </row>
    <row r="75" spans="1:21" x14ac:dyDescent="0.25">
      <c r="A75" s="1">
        <v>56</v>
      </c>
      <c r="B75" s="6">
        <f t="shared" si="15"/>
        <v>740721.57535942597</v>
      </c>
      <c r="C75" s="6">
        <f t="shared" si="8"/>
        <v>4294.5729840971126</v>
      </c>
      <c r="D75" s="6">
        <f t="shared" si="16"/>
        <v>1208.2330867661713</v>
      </c>
      <c r="E75" s="6">
        <f t="shared" si="17"/>
        <v>3086.3398973309413</v>
      </c>
      <c r="F75" s="6">
        <f t="shared" si="9"/>
        <v>3086.3398973309413</v>
      </c>
      <c r="G75" s="6">
        <f t="shared" si="0"/>
        <v>0</v>
      </c>
      <c r="H75" s="6">
        <f t="shared" si="1"/>
        <v>739513.34227265976</v>
      </c>
      <c r="I75" s="6">
        <f t="shared" si="18"/>
        <v>1196931.9828584592</v>
      </c>
      <c r="J75" s="6">
        <f t="shared" si="2"/>
        <v>914.01408617342156</v>
      </c>
      <c r="K75" s="6">
        <f t="shared" si="10"/>
        <v>5208.5870702705342</v>
      </c>
      <c r="L75" s="6">
        <f t="shared" si="3"/>
        <v>802.4483733060448</v>
      </c>
      <c r="M75" s="6">
        <f t="shared" si="4"/>
        <v>118.8218312025448</v>
      </c>
      <c r="N75" s="6">
        <f t="shared" si="11"/>
        <v>4287.3168657619444</v>
      </c>
      <c r="O75" s="6">
        <f t="shared" si="19"/>
        <v>3590.7959485753781</v>
      </c>
      <c r="P75" s="6">
        <f t="shared" si="5"/>
        <v>-348.26045859328315</v>
      </c>
      <c r="Q75" s="6">
        <f t="shared" si="12"/>
        <v>68137.271530905316</v>
      </c>
      <c r="R75" s="6">
        <f t="shared" si="13"/>
        <v>71815.918971507548</v>
      </c>
      <c r="S75" s="6">
        <f t="shared" si="14"/>
        <v>41487.199073183248</v>
      </c>
      <c r="T75" s="6">
        <f t="shared" si="6"/>
        <v>192197.24426376284</v>
      </c>
      <c r="U75" s="6">
        <f t="shared" si="7"/>
        <v>192197.24426376284</v>
      </c>
    </row>
    <row r="76" spans="1:21" x14ac:dyDescent="0.25">
      <c r="A76" s="1">
        <v>57</v>
      </c>
      <c r="B76" s="6">
        <f t="shared" si="15"/>
        <v>739513.34227265976</v>
      </c>
      <c r="C76" s="6">
        <f t="shared" si="8"/>
        <v>4294.5729840971126</v>
      </c>
      <c r="D76" s="6">
        <f t="shared" si="16"/>
        <v>1213.2673912943637</v>
      </c>
      <c r="E76" s="6">
        <f t="shared" si="17"/>
        <v>3081.3055928027488</v>
      </c>
      <c r="F76" s="6">
        <f t="shared" si="9"/>
        <v>3081.3055928027488</v>
      </c>
      <c r="G76" s="6">
        <f t="shared" si="0"/>
        <v>0</v>
      </c>
      <c r="H76" s="6">
        <f t="shared" si="1"/>
        <v>738300.07488136541</v>
      </c>
      <c r="I76" s="6">
        <f t="shared" si="18"/>
        <v>1200850.4267073292</v>
      </c>
      <c r="J76" s="6">
        <f t="shared" si="2"/>
        <v>915.52365474783721</v>
      </c>
      <c r="K76" s="6">
        <f t="shared" si="10"/>
        <v>5210.0966388449497</v>
      </c>
      <c r="L76" s="6">
        <f t="shared" si="3"/>
        <v>801.13945412871476</v>
      </c>
      <c r="M76" s="6">
        <f t="shared" si="4"/>
        <v>119.01807511721884</v>
      </c>
      <c r="N76" s="6">
        <f t="shared" si="11"/>
        <v>4289.9391095990159</v>
      </c>
      <c r="O76" s="6">
        <f t="shared" si="19"/>
        <v>3602.5512801219879</v>
      </c>
      <c r="P76" s="6">
        <f t="shared" si="5"/>
        <v>-343.69391473851397</v>
      </c>
      <c r="Q76" s="6">
        <f t="shared" si="12"/>
        <v>69431.638023921201</v>
      </c>
      <c r="R76" s="6">
        <f t="shared" si="13"/>
        <v>72051.025602439753</v>
      </c>
      <c r="S76" s="6">
        <f t="shared" si="14"/>
        <v>41057.45027269634</v>
      </c>
      <c r="T76" s="6">
        <f t="shared" si="6"/>
        <v>194643.02941611485</v>
      </c>
      <c r="U76" s="6">
        <f t="shared" si="7"/>
        <v>194643.02941611485</v>
      </c>
    </row>
    <row r="77" spans="1:21" x14ac:dyDescent="0.25">
      <c r="A77" s="1">
        <v>58</v>
      </c>
      <c r="B77" s="6">
        <f t="shared" si="15"/>
        <v>738300.07488136541</v>
      </c>
      <c r="C77" s="6">
        <f t="shared" si="8"/>
        <v>4294.5729840971126</v>
      </c>
      <c r="D77" s="6">
        <f t="shared" si="16"/>
        <v>1218.3226720914236</v>
      </c>
      <c r="E77" s="6">
        <f t="shared" si="17"/>
        <v>3076.250312005689</v>
      </c>
      <c r="F77" s="6">
        <f t="shared" si="9"/>
        <v>3076.250312005689</v>
      </c>
      <c r="G77" s="6">
        <f t="shared" si="0"/>
        <v>0</v>
      </c>
      <c r="H77" s="6">
        <f t="shared" si="1"/>
        <v>737081.75220927398</v>
      </c>
      <c r="I77" s="6">
        <f t="shared" si="18"/>
        <v>1204781.6985217116</v>
      </c>
      <c r="J77" s="6">
        <f t="shared" si="2"/>
        <v>917.03571649748426</v>
      </c>
      <c r="K77" s="6">
        <f t="shared" si="10"/>
        <v>5211.6087005945965</v>
      </c>
      <c r="L77" s="6">
        <f t="shared" si="3"/>
        <v>799.82508112147912</v>
      </c>
      <c r="M77" s="6">
        <f t="shared" si="4"/>
        <v>119.21464314467296</v>
      </c>
      <c r="N77" s="6">
        <f t="shared" si="11"/>
        <v>4292.5689763284445</v>
      </c>
      <c r="O77" s="6">
        <f t="shared" si="19"/>
        <v>3614.3450955651351</v>
      </c>
      <c r="P77" s="6">
        <f t="shared" si="5"/>
        <v>-339.11194038165468</v>
      </c>
      <c r="Q77" s="6">
        <f t="shared" si="12"/>
        <v>70728.741078916326</v>
      </c>
      <c r="R77" s="6">
        <f t="shared" si="13"/>
        <v>72286.901911302688</v>
      </c>
      <c r="S77" s="6">
        <f t="shared" si="14"/>
        <v>40624.793729363199</v>
      </c>
      <c r="T77" s="6">
        <f t="shared" si="6"/>
        <v>197097.36086452176</v>
      </c>
      <c r="U77" s="6">
        <f t="shared" si="7"/>
        <v>197097.36086452176</v>
      </c>
    </row>
    <row r="78" spans="1:21" x14ac:dyDescent="0.25">
      <c r="A78" s="1">
        <v>59</v>
      </c>
      <c r="B78" s="6">
        <f t="shared" si="15"/>
        <v>737081.75220927398</v>
      </c>
      <c r="C78" s="6">
        <f t="shared" si="8"/>
        <v>4294.5729840971126</v>
      </c>
      <c r="D78" s="6">
        <f t="shared" si="16"/>
        <v>1223.399016558471</v>
      </c>
      <c r="E78" s="6">
        <f t="shared" si="17"/>
        <v>3071.1739675386416</v>
      </c>
      <c r="F78" s="6">
        <f t="shared" si="9"/>
        <v>3071.1739675386416</v>
      </c>
      <c r="G78" s="6">
        <f t="shared" si="0"/>
        <v>0</v>
      </c>
      <c r="H78" s="6">
        <f t="shared" si="1"/>
        <v>735858.35319271556</v>
      </c>
      <c r="I78" s="6">
        <f t="shared" si="18"/>
        <v>1208725.8402970273</v>
      </c>
      <c r="J78" s="6">
        <f t="shared" si="2"/>
        <v>918.55027554004448</v>
      </c>
      <c r="K78" s="6">
        <f t="shared" si="10"/>
        <v>5213.1232596371574</v>
      </c>
      <c r="L78" s="6">
        <f t="shared" si="3"/>
        <v>798.50523156004681</v>
      </c>
      <c r="M78" s="6">
        <f t="shared" si="4"/>
        <v>119.41153582020578</v>
      </c>
      <c r="N78" s="6">
        <f t="shared" si="11"/>
        <v>4295.2064922569043</v>
      </c>
      <c r="O78" s="6">
        <f t="shared" si="19"/>
        <v>3626.1775208910822</v>
      </c>
      <c r="P78" s="6">
        <f t="shared" si="5"/>
        <v>-334.51448568291107</v>
      </c>
      <c r="Q78" s="6">
        <f t="shared" si="12"/>
        <v>72028.580688468108</v>
      </c>
      <c r="R78" s="6">
        <f t="shared" si="13"/>
        <v>72523.550417821636</v>
      </c>
      <c r="S78" s="6">
        <f t="shared" si="14"/>
        <v>40189.210957776115</v>
      </c>
      <c r="T78" s="6">
        <f t="shared" si="6"/>
        <v>199560.26883496583</v>
      </c>
      <c r="U78" s="6">
        <f t="shared" si="7"/>
        <v>199560.26883496583</v>
      </c>
    </row>
    <row r="79" spans="1:21" s="14" customFormat="1" x14ac:dyDescent="0.25">
      <c r="A79" s="14">
        <v>60</v>
      </c>
      <c r="B79" s="15">
        <f t="shared" si="15"/>
        <v>735858.35319271556</v>
      </c>
      <c r="C79" s="15">
        <f t="shared" si="8"/>
        <v>4294.5729840971126</v>
      </c>
      <c r="D79" s="15">
        <f t="shared" si="16"/>
        <v>1228.4965124607979</v>
      </c>
      <c r="E79" s="15">
        <f t="shared" si="17"/>
        <v>3066.0764716363146</v>
      </c>
      <c r="F79" s="15">
        <f t="shared" si="9"/>
        <v>3066.0764716363146</v>
      </c>
      <c r="G79" s="15">
        <f t="shared" si="0"/>
        <v>0</v>
      </c>
      <c r="H79" s="15">
        <f t="shared" si="1"/>
        <v>734629.8566802548</v>
      </c>
      <c r="I79" s="15">
        <f t="shared" si="18"/>
        <v>1212682.8941661795</v>
      </c>
      <c r="J79" s="15">
        <f t="shared" si="2"/>
        <v>920.06733599999995</v>
      </c>
      <c r="K79" s="15">
        <f t="shared" si="10"/>
        <v>5214.6403200971126</v>
      </c>
      <c r="L79" s="15">
        <f t="shared" si="3"/>
        <v>797.17988262544179</v>
      </c>
      <c r="M79" s="15">
        <f t="shared" si="4"/>
        <v>119.60875367999999</v>
      </c>
      <c r="N79" s="15">
        <f t="shared" si="11"/>
        <v>4297.8516837916713</v>
      </c>
      <c r="O79" s="15">
        <f t="shared" si="19"/>
        <v>3638.0486824985387</v>
      </c>
      <c r="P79" s="15">
        <f t="shared" si="5"/>
        <v>-329.90150064656632</v>
      </c>
      <c r="Q79" s="15">
        <f t="shared" si="12"/>
        <v>73331.156795116258</v>
      </c>
      <c r="R79" s="15">
        <f t="shared" si="13"/>
        <v>72760.973649970765</v>
      </c>
      <c r="S79" s="15">
        <f t="shared" si="14"/>
        <v>39750.683361997289</v>
      </c>
      <c r="T79" s="15">
        <f t="shared" si="6"/>
        <v>202031.78366174657</v>
      </c>
      <c r="U79" s="15">
        <f t="shared" si="7"/>
        <v>202031.78366174657</v>
      </c>
    </row>
    <row r="80" spans="1:21" x14ac:dyDescent="0.25">
      <c r="A80" s="1">
        <v>61</v>
      </c>
      <c r="B80" s="6">
        <f t="shared" si="15"/>
        <v>734629.8566802548</v>
      </c>
      <c r="C80" s="6">
        <f t="shared" si="8"/>
        <v>4294.5729840971126</v>
      </c>
      <c r="D80" s="6">
        <f t="shared" si="16"/>
        <v>1233.6152479293842</v>
      </c>
      <c r="E80" s="6">
        <f t="shared" si="17"/>
        <v>3060.9577361677284</v>
      </c>
      <c r="F80" s="6">
        <f t="shared" si="9"/>
        <v>3060.9577361677284</v>
      </c>
      <c r="G80" s="6">
        <f t="shared" si="0"/>
        <v>0</v>
      </c>
      <c r="H80" s="6">
        <f t="shared" si="1"/>
        <v>733396.24143232545</v>
      </c>
      <c r="I80" s="6">
        <f t="shared" si="18"/>
        <v>1216652.9024000035</v>
      </c>
      <c r="J80" s="6">
        <f t="shared" si="2"/>
        <v>921.58690200864521</v>
      </c>
      <c r="K80" s="6">
        <f t="shared" si="10"/>
        <v>5216.1598861057573</v>
      </c>
      <c r="L80" s="6">
        <f t="shared" si="3"/>
        <v>795.84901140360944</v>
      </c>
      <c r="M80" s="6">
        <f t="shared" si="4"/>
        <v>119.80629726112389</v>
      </c>
      <c r="N80" s="6">
        <f t="shared" si="11"/>
        <v>4300.5045774410237</v>
      </c>
      <c r="O80" s="6">
        <f t="shared" si="19"/>
        <v>3649.9587072000104</v>
      </c>
      <c r="P80" s="6">
        <f t="shared" si="5"/>
        <v>-325.27293512050665</v>
      </c>
      <c r="Q80" s="6">
        <f t="shared" si="12"/>
        <v>74636.469290923487</v>
      </c>
      <c r="R80" s="6">
        <f t="shared" si="13"/>
        <v>72999.174144000208</v>
      </c>
      <c r="S80" s="6">
        <f t="shared" si="14"/>
        <v>39309.192234921939</v>
      </c>
      <c r="T80" s="6">
        <f t="shared" si="6"/>
        <v>204511.93578787424</v>
      </c>
      <c r="U80" s="6">
        <f t="shared" si="7"/>
        <v>204511.93578787424</v>
      </c>
    </row>
    <row r="81" spans="1:21" x14ac:dyDescent="0.25">
      <c r="A81" s="1">
        <v>62</v>
      </c>
      <c r="B81" s="6">
        <f t="shared" si="15"/>
        <v>733396.24143232545</v>
      </c>
      <c r="C81" s="6">
        <f t="shared" si="8"/>
        <v>4294.5729840971126</v>
      </c>
      <c r="D81" s="6">
        <f t="shared" si="16"/>
        <v>1238.7553114624234</v>
      </c>
      <c r="E81" s="6">
        <f t="shared" si="17"/>
        <v>3055.8176726346892</v>
      </c>
      <c r="F81" s="6">
        <f t="shared" si="9"/>
        <v>3055.8176726346892</v>
      </c>
      <c r="G81" s="6">
        <f t="shared" si="0"/>
        <v>0</v>
      </c>
      <c r="H81" s="6">
        <f t="shared" si="1"/>
        <v>732157.486120863</v>
      </c>
      <c r="I81" s="6">
        <f t="shared" si="18"/>
        <v>1220635.9074077182</v>
      </c>
      <c r="J81" s="6">
        <f t="shared" si="2"/>
        <v>923.10897770409736</v>
      </c>
      <c r="K81" s="6">
        <f t="shared" si="10"/>
        <v>5217.6819618012096</v>
      </c>
      <c r="L81" s="6">
        <f t="shared" si="3"/>
        <v>794.51259488501921</v>
      </c>
      <c r="M81" s="6">
        <f t="shared" si="4"/>
        <v>120.00416710153266</v>
      </c>
      <c r="N81" s="6">
        <f t="shared" si="11"/>
        <v>4303.1651998146581</v>
      </c>
      <c r="O81" s="6">
        <f t="shared" si="19"/>
        <v>3661.9077222231545</v>
      </c>
      <c r="P81" s="6">
        <f t="shared" si="5"/>
        <v>-320.62873879575181</v>
      </c>
      <c r="Q81" s="6">
        <f t="shared" si="12"/>
        <v>75944.518017033261</v>
      </c>
      <c r="R81" s="6">
        <f t="shared" si="13"/>
        <v>73238.154444463085</v>
      </c>
      <c r="S81" s="6">
        <f t="shared" si="14"/>
        <v>38864.718757637223</v>
      </c>
      <c r="T81" s="6">
        <f t="shared" si="6"/>
        <v>207000.75576546486</v>
      </c>
      <c r="U81" s="6">
        <f t="shared" si="7"/>
        <v>207000.75576546486</v>
      </c>
    </row>
    <row r="82" spans="1:21" x14ac:dyDescent="0.25">
      <c r="A82" s="1">
        <v>63</v>
      </c>
      <c r="B82" s="6">
        <f t="shared" si="15"/>
        <v>732157.486120863</v>
      </c>
      <c r="C82" s="6">
        <f t="shared" si="8"/>
        <v>4294.5729840971126</v>
      </c>
      <c r="D82" s="6">
        <f t="shared" si="16"/>
        <v>1243.9167919268502</v>
      </c>
      <c r="E82" s="6">
        <f t="shared" si="17"/>
        <v>3050.6561921702623</v>
      </c>
      <c r="F82" s="6">
        <f t="shared" si="9"/>
        <v>3050.6561921702623</v>
      </c>
      <c r="G82" s="6">
        <f t="shared" si="0"/>
        <v>0</v>
      </c>
      <c r="H82" s="6">
        <f t="shared" si="1"/>
        <v>730913.56932893617</v>
      </c>
      <c r="I82" s="6">
        <f t="shared" si="18"/>
        <v>1224631.9517373794</v>
      </c>
      <c r="J82" s="6">
        <f t="shared" si="2"/>
        <v>924.63356723130801</v>
      </c>
      <c r="K82" s="6">
        <f t="shared" si="10"/>
        <v>5219.2065513284206</v>
      </c>
      <c r="L82" s="6">
        <f t="shared" si="3"/>
        <v>793.17060996426824</v>
      </c>
      <c r="M82" s="6">
        <f t="shared" si="4"/>
        <v>120.20236374007004</v>
      </c>
      <c r="N82" s="6">
        <f t="shared" si="11"/>
        <v>4305.8335776240829</v>
      </c>
      <c r="O82" s="6">
        <f t="shared" si="19"/>
        <v>3673.895855212138</v>
      </c>
      <c r="P82" s="6">
        <f t="shared" si="5"/>
        <v>-315.96886120597242</v>
      </c>
      <c r="Q82" s="6">
        <f t="shared" si="12"/>
        <v>77255.302763224478</v>
      </c>
      <c r="R82" s="6">
        <f t="shared" si="13"/>
        <v>73477.917104242762</v>
      </c>
      <c r="S82" s="6">
        <f t="shared" si="14"/>
        <v>38417.243998777529</v>
      </c>
      <c r="T82" s="6">
        <f t="shared" si="6"/>
        <v>209498.27425613682</v>
      </c>
      <c r="U82" s="6">
        <f t="shared" si="7"/>
        <v>209498.27425613682</v>
      </c>
    </row>
    <row r="83" spans="1:21" x14ac:dyDescent="0.25">
      <c r="A83" s="1">
        <v>64</v>
      </c>
      <c r="B83" s="6">
        <f t="shared" si="15"/>
        <v>730913.56932893617</v>
      </c>
      <c r="C83" s="6">
        <f t="shared" si="8"/>
        <v>4294.5729840971126</v>
      </c>
      <c r="D83" s="6">
        <f t="shared" si="16"/>
        <v>1249.0997785598784</v>
      </c>
      <c r="E83" s="6">
        <f t="shared" si="17"/>
        <v>3045.4732055372342</v>
      </c>
      <c r="F83" s="6">
        <f t="shared" si="9"/>
        <v>3045.4732055372342</v>
      </c>
      <c r="G83" s="6">
        <f t="shared" si="0"/>
        <v>0</v>
      </c>
      <c r="H83" s="6">
        <f t="shared" si="1"/>
        <v>729664.46955037629</v>
      </c>
      <c r="I83" s="6">
        <f t="shared" si="18"/>
        <v>1228641.078076334</v>
      </c>
      <c r="J83" s="6">
        <f t="shared" si="2"/>
        <v>926.160674742075</v>
      </c>
      <c r="K83" s="6">
        <f t="shared" si="10"/>
        <v>5220.7336588391872</v>
      </c>
      <c r="L83" s="6">
        <f t="shared" si="3"/>
        <v>791.8230334396809</v>
      </c>
      <c r="M83" s="6">
        <f t="shared" si="4"/>
        <v>120.40088771646975</v>
      </c>
      <c r="N83" s="6">
        <f t="shared" si="11"/>
        <v>4308.5097376830363</v>
      </c>
      <c r="O83" s="6">
        <f t="shared" si="19"/>
        <v>3685.9232342290015</v>
      </c>
      <c r="P83" s="6">
        <f t="shared" si="5"/>
        <v>-311.29325172701738</v>
      </c>
      <c r="Q83" s="6">
        <f t="shared" si="12"/>
        <v>78568.823267463318</v>
      </c>
      <c r="R83" s="6">
        <f t="shared" si="13"/>
        <v>73718.464684580031</v>
      </c>
      <c r="S83" s="6">
        <f t="shared" si="14"/>
        <v>37966.748913876363</v>
      </c>
      <c r="T83" s="6">
        <f t="shared" si="6"/>
        <v>212004.52203140888</v>
      </c>
      <c r="U83" s="6">
        <f t="shared" si="7"/>
        <v>212004.52203140888</v>
      </c>
    </row>
    <row r="84" spans="1:21" x14ac:dyDescent="0.25">
      <c r="A84" s="1">
        <v>65</v>
      </c>
      <c r="B84" s="6">
        <f t="shared" si="15"/>
        <v>729664.46955037629</v>
      </c>
      <c r="C84" s="6">
        <f t="shared" si="8"/>
        <v>4294.5729840971126</v>
      </c>
      <c r="D84" s="6">
        <f t="shared" si="16"/>
        <v>1254.3043609705446</v>
      </c>
      <c r="E84" s="6">
        <f t="shared" si="17"/>
        <v>3040.2686231265679</v>
      </c>
      <c r="F84" s="6">
        <f t="shared" si="9"/>
        <v>3040.2686231265679</v>
      </c>
      <c r="G84" s="6">
        <f t="shared" ref="G84:G147" si="20">MAX(MIN(B84, 1000000) - 750000, 0)/B84 * E84</f>
        <v>0</v>
      </c>
      <c r="H84" s="6">
        <f t="shared" ref="H84:H147" si="21">B84-D84</f>
        <v>728410.16518940579</v>
      </c>
      <c r="I84" s="6">
        <f t="shared" si="18"/>
        <v>1232663.3292516763</v>
      </c>
      <c r="J84" s="6">
        <f t="shared" ref="J84:J147" si="22">$I$20*POWER(1 + 2%, A84/$B$6)*$B$9/$B$6</f>
        <v>927.69030439505275</v>
      </c>
      <c r="K84" s="6">
        <f t="shared" ref="K84:K147" si="23">C84+J84</f>
        <v>5222.263288492165</v>
      </c>
      <c r="L84" s="6">
        <f t="shared" ref="L84:L147" si="24" xml:space="preserve"> E84 * $B$10</f>
        <v>790.46984201290775</v>
      </c>
      <c r="M84" s="6">
        <f t="shared" ref="M84:M147" si="25" xml:space="preserve"> J84 * $B$10 * (1 - $I$5)</f>
        <v>120.59973957135686</v>
      </c>
      <c r="N84" s="6">
        <f t="shared" si="11"/>
        <v>4311.1937069079004</v>
      </c>
      <c r="O84" s="6">
        <f t="shared" si="19"/>
        <v>3697.9899877550283</v>
      </c>
      <c r="P84" s="6">
        <f t="shared" ref="P84:P147" si="26">(O84 * $I$4) - (N84 * $I$5) - IF(A84&gt;$I$13, 0, $I$12)</f>
        <v>-306.60185957643603</v>
      </c>
      <c r="Q84" s="6">
        <f t="shared" si="12"/>
        <v>79885.079215451871</v>
      </c>
      <c r="R84" s="6">
        <f t="shared" si="13"/>
        <v>73959.799755100583</v>
      </c>
      <c r="S84" s="6">
        <f t="shared" si="14"/>
        <v>37513.214344714288</v>
      </c>
      <c r="T84" s="6">
        <f t="shared" ref="T84:T147" si="27">(I84-B84-R84)*$I$5-($I$11+($I$12*(IF(A84&lt;$I$13,A84-1,$I$13))))</f>
        <v>214519.52997309974</v>
      </c>
      <c r="U84" s="6">
        <f t="shared" ref="U84:U147" si="28" xml:space="preserve"> (I84-B84-R84) * (1-$I$5)+($I$11+($I$12*(IF(A84&lt;$I$13,A84-1,$I$13))))</f>
        <v>214519.52997309974</v>
      </c>
    </row>
    <row r="85" spans="1:21" x14ac:dyDescent="0.25">
      <c r="A85" s="1">
        <v>66</v>
      </c>
      <c r="B85" s="6">
        <f t="shared" si="15"/>
        <v>728410.16518940579</v>
      </c>
      <c r="C85" s="6">
        <f t="shared" ref="C85:C148" si="29">IF(B85&gt;0,$B$8,0)</f>
        <v>4294.5729840971126</v>
      </c>
      <c r="D85" s="6">
        <f t="shared" si="16"/>
        <v>1259.5306291412553</v>
      </c>
      <c r="E85" s="6">
        <f t="shared" si="17"/>
        <v>3035.0423549558573</v>
      </c>
      <c r="F85" s="6">
        <f t="shared" ref="F85:F148" si="30">MIN(B85, 750000)/B85 * E85</f>
        <v>3035.0423549558573</v>
      </c>
      <c r="G85" s="6">
        <f t="shared" si="20"/>
        <v>0</v>
      </c>
      <c r="H85" s="6">
        <f t="shared" si="21"/>
        <v>727150.63456026453</v>
      </c>
      <c r="I85" s="6">
        <f t="shared" si="18"/>
        <v>1236698.7482307053</v>
      </c>
      <c r="J85" s="6">
        <f t="shared" si="22"/>
        <v>929.22246035576416</v>
      </c>
      <c r="K85" s="6">
        <f t="shared" si="23"/>
        <v>5223.7954444528768</v>
      </c>
      <c r="L85" s="6">
        <f t="shared" si="24"/>
        <v>789.11101228852294</v>
      </c>
      <c r="M85" s="6">
        <f t="shared" si="25"/>
        <v>120.79891984624935</v>
      </c>
      <c r="N85" s="6">
        <f t="shared" ref="N85:N148" si="31">K85-L85-M85</f>
        <v>4313.8855123181047</v>
      </c>
      <c r="O85" s="6">
        <f t="shared" si="19"/>
        <v>3710.0962446921153</v>
      </c>
      <c r="P85" s="6">
        <f t="shared" si="26"/>
        <v>-301.8946338129947</v>
      </c>
      <c r="Q85" s="6">
        <f t="shared" ref="Q85:Q148" si="32" xml:space="preserve"> Q84 * POWER(1+$B$12, 1/$B$6) - P85 + ($B$14 * $I$6)</f>
        <v>81204.07024017394</v>
      </c>
      <c r="R85" s="6">
        <f t="shared" ref="R85:R148" si="33" xml:space="preserve"> I85 * $B$15</f>
        <v>74201.924893842312</v>
      </c>
      <c r="S85" s="6">
        <f t="shared" ref="S85:S148" si="34" xml:space="preserve"> Q85 - ((I85 - $B$1) * $I$5) + R85</f>
        <v>37056.621018663616</v>
      </c>
      <c r="T85" s="6">
        <f t="shared" si="27"/>
        <v>217043.32907372859</v>
      </c>
      <c r="U85" s="6">
        <f t="shared" si="28"/>
        <v>217043.32907372859</v>
      </c>
    </row>
    <row r="86" spans="1:21" x14ac:dyDescent="0.25">
      <c r="A86" s="1">
        <v>67</v>
      </c>
      <c r="B86" s="6">
        <f t="shared" ref="B86:B149" si="35">H85</f>
        <v>727150.63456026453</v>
      </c>
      <c r="C86" s="6">
        <f t="shared" si="29"/>
        <v>4294.5729840971126</v>
      </c>
      <c r="D86" s="6">
        <f t="shared" ref="D86:D149" si="36">C86-E86</f>
        <v>1264.7786734293436</v>
      </c>
      <c r="E86" s="6">
        <f t="shared" ref="E86:E149" si="37">B86*($B$4/$B$6)</f>
        <v>3029.794310667769</v>
      </c>
      <c r="F86" s="6">
        <f t="shared" si="30"/>
        <v>3029.794310667769</v>
      </c>
      <c r="G86" s="6">
        <f t="shared" si="20"/>
        <v>0</v>
      </c>
      <c r="H86" s="6">
        <f t="shared" si="21"/>
        <v>725885.85588683514</v>
      </c>
      <c r="I86" s="6">
        <f t="shared" ref="I86:I149" si="38">I85*POWER(1+$B$13, 1/$B$6)</f>
        <v>1240747.3781213837</v>
      </c>
      <c r="J86" s="6">
        <f t="shared" si="22"/>
        <v>930.75714679661212</v>
      </c>
      <c r="K86" s="6">
        <f t="shared" si="23"/>
        <v>5225.3301308937243</v>
      </c>
      <c r="L86" s="6">
        <f t="shared" si="24"/>
        <v>787.74652077361998</v>
      </c>
      <c r="M86" s="6">
        <f t="shared" si="25"/>
        <v>120.99842908355959</v>
      </c>
      <c r="N86" s="6">
        <f t="shared" si="31"/>
        <v>4316.5851810365439</v>
      </c>
      <c r="O86" s="6">
        <f t="shared" ref="O86:O149" si="39">O85 * POWER(1 + $B$13, 1/$B$6)</f>
        <v>3722.2421343641508</v>
      </c>
      <c r="P86" s="6">
        <f t="shared" si="26"/>
        <v>-297.17152333619651</v>
      </c>
      <c r="Q86" s="6">
        <f t="shared" si="32"/>
        <v>82525.795921437675</v>
      </c>
      <c r="R86" s="6">
        <f t="shared" si="33"/>
        <v>74444.842687283017</v>
      </c>
      <c r="S86" s="6">
        <f t="shared" si="34"/>
        <v>36596.949548028831</v>
      </c>
      <c r="T86" s="6">
        <f t="shared" si="27"/>
        <v>219575.95043691809</v>
      </c>
      <c r="U86" s="6">
        <f t="shared" si="28"/>
        <v>219575.95043691809</v>
      </c>
    </row>
    <row r="87" spans="1:21" x14ac:dyDescent="0.25">
      <c r="A87" s="1">
        <v>68</v>
      </c>
      <c r="B87" s="6">
        <f t="shared" si="35"/>
        <v>725885.85588683514</v>
      </c>
      <c r="C87" s="6">
        <f t="shared" si="29"/>
        <v>4294.5729840971126</v>
      </c>
      <c r="D87" s="6">
        <f t="shared" si="36"/>
        <v>1270.048584568633</v>
      </c>
      <c r="E87" s="6">
        <f t="shared" si="37"/>
        <v>3024.5243995284795</v>
      </c>
      <c r="F87" s="6">
        <f t="shared" si="30"/>
        <v>3024.5243995284795</v>
      </c>
      <c r="G87" s="6">
        <f t="shared" si="20"/>
        <v>0</v>
      </c>
      <c r="H87" s="6">
        <f t="shared" si="21"/>
        <v>724615.80730226648</v>
      </c>
      <c r="I87" s="6">
        <f t="shared" si="38"/>
        <v>1244809.2621727986</v>
      </c>
      <c r="J87" s="6">
        <f t="shared" si="22"/>
        <v>932.29436789688998</v>
      </c>
      <c r="K87" s="6">
        <f t="shared" si="23"/>
        <v>5226.8673519940021</v>
      </c>
      <c r="L87" s="6">
        <f t="shared" si="24"/>
        <v>786.37634387740468</v>
      </c>
      <c r="M87" s="6">
        <f t="shared" si="25"/>
        <v>121.1982678265957</v>
      </c>
      <c r="N87" s="6">
        <f t="shared" si="31"/>
        <v>4319.2927402900013</v>
      </c>
      <c r="O87" s="6">
        <f t="shared" si="39"/>
        <v>3734.4277865183958</v>
      </c>
      <c r="P87" s="6">
        <f t="shared" si="26"/>
        <v>-292.43247688580277</v>
      </c>
      <c r="Q87" s="6">
        <f t="shared" si="32"/>
        <v>83850.255785415153</v>
      </c>
      <c r="R87" s="6">
        <f t="shared" si="33"/>
        <v>74688.555730367909</v>
      </c>
      <c r="S87" s="6">
        <f t="shared" si="34"/>
        <v>36134.180429383749</v>
      </c>
      <c r="T87" s="6">
        <f t="shared" si="27"/>
        <v>222117.4252777978</v>
      </c>
      <c r="U87" s="6">
        <f t="shared" si="28"/>
        <v>222117.4252777978</v>
      </c>
    </row>
    <row r="88" spans="1:21" x14ac:dyDescent="0.25">
      <c r="A88" s="1">
        <v>69</v>
      </c>
      <c r="B88" s="6">
        <f t="shared" si="35"/>
        <v>724615.80730226648</v>
      </c>
      <c r="C88" s="6">
        <f t="shared" si="29"/>
        <v>4294.5729840971126</v>
      </c>
      <c r="D88" s="6">
        <f t="shared" si="36"/>
        <v>1275.3404536710023</v>
      </c>
      <c r="E88" s="6">
        <f t="shared" si="37"/>
        <v>3019.2325304261103</v>
      </c>
      <c r="F88" s="6">
        <f t="shared" si="30"/>
        <v>3019.2325304261103</v>
      </c>
      <c r="G88" s="6">
        <f t="shared" si="20"/>
        <v>0</v>
      </c>
      <c r="H88" s="6">
        <f t="shared" si="21"/>
        <v>723340.46684859542</v>
      </c>
      <c r="I88" s="6">
        <f t="shared" si="38"/>
        <v>1248884.4437756233</v>
      </c>
      <c r="J88" s="6">
        <f t="shared" si="22"/>
        <v>933.83412784279415</v>
      </c>
      <c r="K88" s="6">
        <f t="shared" si="23"/>
        <v>5228.4071119399068</v>
      </c>
      <c r="L88" s="6">
        <f t="shared" si="24"/>
        <v>785.00045791078867</v>
      </c>
      <c r="M88" s="6">
        <f t="shared" si="25"/>
        <v>121.39843661956324</v>
      </c>
      <c r="N88" s="6">
        <f t="shared" si="31"/>
        <v>4322.0082174095542</v>
      </c>
      <c r="O88" s="6">
        <f t="shared" si="39"/>
        <v>3746.6533313268701</v>
      </c>
      <c r="P88" s="6">
        <f t="shared" si="26"/>
        <v>-287.67744304134203</v>
      </c>
      <c r="Q88" s="6">
        <f t="shared" si="32"/>
        <v>85177.449304178881</v>
      </c>
      <c r="R88" s="6">
        <f t="shared" si="33"/>
        <v>74933.066626537402</v>
      </c>
      <c r="S88" s="6">
        <f t="shared" si="34"/>
        <v>35668.294042904614</v>
      </c>
      <c r="T88" s="6">
        <f t="shared" si="27"/>
        <v>224667.78492340972</v>
      </c>
      <c r="U88" s="6">
        <f t="shared" si="28"/>
        <v>224667.78492340972</v>
      </c>
    </row>
    <row r="89" spans="1:21" x14ac:dyDescent="0.25">
      <c r="A89" s="1">
        <v>70</v>
      </c>
      <c r="B89" s="6">
        <f t="shared" si="35"/>
        <v>723340.46684859542</v>
      </c>
      <c r="C89" s="6">
        <f t="shared" si="29"/>
        <v>4294.5729840971126</v>
      </c>
      <c r="D89" s="6">
        <f t="shared" si="36"/>
        <v>1280.6543722279648</v>
      </c>
      <c r="E89" s="6">
        <f t="shared" si="37"/>
        <v>3013.9186118691478</v>
      </c>
      <c r="F89" s="6">
        <f t="shared" si="30"/>
        <v>3013.9186118691478</v>
      </c>
      <c r="G89" s="6">
        <f t="shared" si="20"/>
        <v>0</v>
      </c>
      <c r="H89" s="6">
        <f t="shared" si="21"/>
        <v>722059.81247636746</v>
      </c>
      <c r="I89" s="6">
        <f t="shared" si="38"/>
        <v>1252972.966462581</v>
      </c>
      <c r="J89" s="6">
        <f t="shared" si="22"/>
        <v>935.37643082743409</v>
      </c>
      <c r="K89" s="6">
        <f t="shared" si="23"/>
        <v>5229.9494149245465</v>
      </c>
      <c r="L89" s="6">
        <f t="shared" si="24"/>
        <v>783.61883908597849</v>
      </c>
      <c r="M89" s="6">
        <f t="shared" si="25"/>
        <v>121.59893600756644</v>
      </c>
      <c r="N89" s="6">
        <f t="shared" si="31"/>
        <v>4324.7316398310013</v>
      </c>
      <c r="O89" s="6">
        <f t="shared" si="39"/>
        <v>3758.9188993877428</v>
      </c>
      <c r="P89" s="6">
        <f t="shared" si="26"/>
        <v>-282.90637022162923</v>
      </c>
      <c r="Q89" s="6">
        <f t="shared" si="32"/>
        <v>86507.375895235207</v>
      </c>
      <c r="R89" s="6">
        <f t="shared" si="33"/>
        <v>75178.377987754851</v>
      </c>
      <c r="S89" s="6">
        <f t="shared" si="34"/>
        <v>35199.270651699582</v>
      </c>
      <c r="T89" s="6">
        <f t="shared" si="27"/>
        <v>227227.06081311533</v>
      </c>
      <c r="U89" s="6">
        <f t="shared" si="28"/>
        <v>227227.06081311533</v>
      </c>
    </row>
    <row r="90" spans="1:21" x14ac:dyDescent="0.25">
      <c r="A90" s="1">
        <v>71</v>
      </c>
      <c r="B90" s="6">
        <f t="shared" si="35"/>
        <v>722059.81247636746</v>
      </c>
      <c r="C90" s="6">
        <f t="shared" si="29"/>
        <v>4294.5729840971126</v>
      </c>
      <c r="D90" s="6">
        <f t="shared" si="36"/>
        <v>1285.9904321122481</v>
      </c>
      <c r="E90" s="6">
        <f t="shared" si="37"/>
        <v>3008.5825519848645</v>
      </c>
      <c r="F90" s="6">
        <f t="shared" si="30"/>
        <v>3008.5825519848645</v>
      </c>
      <c r="G90" s="6">
        <f t="shared" si="20"/>
        <v>0</v>
      </c>
      <c r="H90" s="6">
        <f t="shared" si="21"/>
        <v>720773.82204425521</v>
      </c>
      <c r="I90" s="6">
        <f t="shared" si="38"/>
        <v>1257074.8739089093</v>
      </c>
      <c r="J90" s="6">
        <f t="shared" si="22"/>
        <v>936.92128105084532</v>
      </c>
      <c r="K90" s="6">
        <f t="shared" si="23"/>
        <v>5231.4942651479578</v>
      </c>
      <c r="L90" s="6">
        <f t="shared" si="24"/>
        <v>782.23146351606476</v>
      </c>
      <c r="M90" s="6">
        <f t="shared" si="25"/>
        <v>121.79976653660989</v>
      </c>
      <c r="N90" s="6">
        <f t="shared" si="31"/>
        <v>4327.463035095283</v>
      </c>
      <c r="O90" s="6">
        <f t="shared" si="39"/>
        <v>3771.2246217267279</v>
      </c>
      <c r="P90" s="6">
        <f t="shared" si="26"/>
        <v>-278.11920668427751</v>
      </c>
      <c r="Q90" s="6">
        <f t="shared" si="32"/>
        <v>87840.034921054597</v>
      </c>
      <c r="R90" s="6">
        <f t="shared" si="33"/>
        <v>75424.49243453455</v>
      </c>
      <c r="S90" s="6">
        <f t="shared" si="34"/>
        <v>34727.090401134512</v>
      </c>
      <c r="T90" s="6">
        <f t="shared" si="27"/>
        <v>229795.28449900364</v>
      </c>
      <c r="U90" s="6">
        <f t="shared" si="28"/>
        <v>229795.28449900364</v>
      </c>
    </row>
    <row r="91" spans="1:21" x14ac:dyDescent="0.25">
      <c r="A91" s="1">
        <v>72</v>
      </c>
      <c r="B91" s="6">
        <f t="shared" si="35"/>
        <v>720773.82204425521</v>
      </c>
      <c r="C91" s="6">
        <f t="shared" si="29"/>
        <v>4294.5729840971126</v>
      </c>
      <c r="D91" s="6">
        <f t="shared" si="36"/>
        <v>1291.3487255793825</v>
      </c>
      <c r="E91" s="6">
        <f t="shared" si="37"/>
        <v>3003.22425851773</v>
      </c>
      <c r="F91" s="6">
        <f t="shared" si="30"/>
        <v>3003.22425851773</v>
      </c>
      <c r="G91" s="6">
        <f t="shared" si="20"/>
        <v>0</v>
      </c>
      <c r="H91" s="6">
        <f t="shared" si="21"/>
        <v>719482.47331867588</v>
      </c>
      <c r="I91" s="6">
        <f t="shared" si="38"/>
        <v>1261190.2099328276</v>
      </c>
      <c r="J91" s="6">
        <f t="shared" si="22"/>
        <v>938.46868272000017</v>
      </c>
      <c r="K91" s="6">
        <f t="shared" si="23"/>
        <v>5233.0416668171129</v>
      </c>
      <c r="L91" s="6">
        <f t="shared" si="24"/>
        <v>780.83830721460981</v>
      </c>
      <c r="M91" s="6">
        <f t="shared" si="25"/>
        <v>122.00092875360002</v>
      </c>
      <c r="N91" s="6">
        <f t="shared" si="31"/>
        <v>4330.2024308489026</v>
      </c>
      <c r="O91" s="6">
        <f t="shared" si="39"/>
        <v>3783.570629798483</v>
      </c>
      <c r="P91" s="6">
        <f t="shared" si="26"/>
        <v>-273.31590052520983</v>
      </c>
      <c r="Q91" s="6">
        <f t="shared" si="32"/>
        <v>89175.425688598742</v>
      </c>
      <c r="R91" s="6">
        <f t="shared" si="33"/>
        <v>75671.412595969654</v>
      </c>
      <c r="S91" s="6">
        <f t="shared" si="34"/>
        <v>34251.733318154584</v>
      </c>
      <c r="T91" s="6">
        <f t="shared" si="27"/>
        <v>232372.48764630139</v>
      </c>
      <c r="U91" s="6">
        <f t="shared" si="28"/>
        <v>232372.48764630139</v>
      </c>
    </row>
    <row r="92" spans="1:21" x14ac:dyDescent="0.25">
      <c r="A92" s="1">
        <v>73</v>
      </c>
      <c r="B92" s="6">
        <f t="shared" si="35"/>
        <v>719482.47331867588</v>
      </c>
      <c r="C92" s="6">
        <f t="shared" si="29"/>
        <v>4294.5729840971126</v>
      </c>
      <c r="D92" s="6">
        <f t="shared" si="36"/>
        <v>1296.7293452692966</v>
      </c>
      <c r="E92" s="6">
        <f t="shared" si="37"/>
        <v>2997.843638827816</v>
      </c>
      <c r="F92" s="6">
        <f t="shared" si="30"/>
        <v>2997.843638827816</v>
      </c>
      <c r="G92" s="6">
        <f t="shared" si="20"/>
        <v>0</v>
      </c>
      <c r="H92" s="6">
        <f t="shared" si="21"/>
        <v>718185.74397340661</v>
      </c>
      <c r="I92" s="6">
        <f t="shared" si="38"/>
        <v>1265319.0184960046</v>
      </c>
      <c r="J92" s="6">
        <f t="shared" si="22"/>
        <v>940.01864004881793</v>
      </c>
      <c r="K92" s="6">
        <f t="shared" si="23"/>
        <v>5234.5916241459308</v>
      </c>
      <c r="L92" s="6">
        <f t="shared" si="24"/>
        <v>779.43934609523217</v>
      </c>
      <c r="M92" s="6">
        <f t="shared" si="25"/>
        <v>122.20242320634634</v>
      </c>
      <c r="N92" s="6">
        <f t="shared" si="31"/>
        <v>4332.9498548443516</v>
      </c>
      <c r="O92" s="6">
        <f t="shared" si="39"/>
        <v>3795.9570554880138</v>
      </c>
      <c r="P92" s="6">
        <f t="shared" si="26"/>
        <v>-268.49639967816893</v>
      </c>
      <c r="Q92" s="6">
        <f t="shared" si="32"/>
        <v>90513.547448844532</v>
      </c>
      <c r="R92" s="6">
        <f t="shared" si="33"/>
        <v>75919.141109760269</v>
      </c>
      <c r="S92" s="6">
        <f t="shared" si="34"/>
        <v>33773.179310602485</v>
      </c>
      <c r="T92" s="6">
        <f t="shared" si="27"/>
        <v>234958.70203378424</v>
      </c>
      <c r="U92" s="6">
        <f t="shared" si="28"/>
        <v>234958.70203378424</v>
      </c>
    </row>
    <row r="93" spans="1:21" x14ac:dyDescent="0.25">
      <c r="A93" s="1">
        <v>74</v>
      </c>
      <c r="B93" s="6">
        <f t="shared" si="35"/>
        <v>718185.74397340661</v>
      </c>
      <c r="C93" s="6">
        <f t="shared" si="29"/>
        <v>4294.5729840971126</v>
      </c>
      <c r="D93" s="6">
        <f t="shared" si="36"/>
        <v>1302.1323842079182</v>
      </c>
      <c r="E93" s="6">
        <f t="shared" si="37"/>
        <v>2992.4405998891943</v>
      </c>
      <c r="F93" s="6">
        <f t="shared" si="30"/>
        <v>2992.4405998891943</v>
      </c>
      <c r="G93" s="6">
        <f t="shared" si="20"/>
        <v>0</v>
      </c>
      <c r="H93" s="6">
        <f t="shared" si="21"/>
        <v>716883.6115891987</v>
      </c>
      <c r="I93" s="6">
        <f t="shared" si="38"/>
        <v>1269461.3437040278</v>
      </c>
      <c r="J93" s="6">
        <f t="shared" si="22"/>
        <v>941.57115725817914</v>
      </c>
      <c r="K93" s="6">
        <f t="shared" si="23"/>
        <v>5236.144141355292</v>
      </c>
      <c r="L93" s="6">
        <f t="shared" si="24"/>
        <v>778.03455597119057</v>
      </c>
      <c r="M93" s="6">
        <f t="shared" si="25"/>
        <v>122.4042504435633</v>
      </c>
      <c r="N93" s="6">
        <f t="shared" si="31"/>
        <v>4335.7053349405387</v>
      </c>
      <c r="O93" s="6">
        <f t="shared" si="39"/>
        <v>3808.3840311120834</v>
      </c>
      <c r="P93" s="6">
        <f t="shared" si="26"/>
        <v>-263.66065191422763</v>
      </c>
      <c r="Q93" s="6">
        <f t="shared" si="32"/>
        <v>91854.399396304856</v>
      </c>
      <c r="R93" s="6">
        <f t="shared" si="33"/>
        <v>76167.680622241664</v>
      </c>
      <c r="S93" s="6">
        <f t="shared" si="34"/>
        <v>33291.408166532608</v>
      </c>
      <c r="T93" s="6">
        <f t="shared" si="27"/>
        <v>237553.95955418976</v>
      </c>
      <c r="U93" s="6">
        <f t="shared" si="28"/>
        <v>237553.95955418976</v>
      </c>
    </row>
    <row r="94" spans="1:21" x14ac:dyDescent="0.25">
      <c r="A94" s="1">
        <v>75</v>
      </c>
      <c r="B94" s="6">
        <f t="shared" si="35"/>
        <v>716883.6115891987</v>
      </c>
      <c r="C94" s="6">
        <f t="shared" si="29"/>
        <v>4294.5729840971126</v>
      </c>
      <c r="D94" s="6">
        <f t="shared" si="36"/>
        <v>1307.5579358087848</v>
      </c>
      <c r="E94" s="6">
        <f t="shared" si="37"/>
        <v>2987.0150482883278</v>
      </c>
      <c r="F94" s="6">
        <f t="shared" si="30"/>
        <v>2987.0150482883278</v>
      </c>
      <c r="G94" s="6">
        <f t="shared" si="20"/>
        <v>0</v>
      </c>
      <c r="H94" s="6">
        <f t="shared" si="21"/>
        <v>715576.05365338991</v>
      </c>
      <c r="I94" s="6">
        <f t="shared" si="38"/>
        <v>1273617.2298068753</v>
      </c>
      <c r="J94" s="6">
        <f t="shared" si="22"/>
        <v>943.12623857593417</v>
      </c>
      <c r="K94" s="6">
        <f t="shared" si="23"/>
        <v>5237.6992226730472</v>
      </c>
      <c r="L94" s="6">
        <f t="shared" si="24"/>
        <v>776.62391255496527</v>
      </c>
      <c r="M94" s="6">
        <f t="shared" si="25"/>
        <v>122.60641101487144</v>
      </c>
      <c r="N94" s="6">
        <f t="shared" si="31"/>
        <v>4338.4688991032099</v>
      </c>
      <c r="O94" s="6">
        <f t="shared" si="39"/>
        <v>3820.8516894206264</v>
      </c>
      <c r="P94" s="6">
        <f t="shared" si="26"/>
        <v>-258.80860484129175</v>
      </c>
      <c r="Q94" s="6">
        <f t="shared" si="32"/>
        <v>93197.980668546181</v>
      </c>
      <c r="R94" s="6">
        <f t="shared" si="33"/>
        <v>76417.033788412518</v>
      </c>
      <c r="S94" s="6">
        <f t="shared" si="34"/>
        <v>32806.399553521027</v>
      </c>
      <c r="T94" s="6">
        <f t="shared" si="27"/>
        <v>240158.29221463206</v>
      </c>
      <c r="U94" s="6">
        <f t="shared" si="28"/>
        <v>240158.29221463206</v>
      </c>
    </row>
    <row r="95" spans="1:21" x14ac:dyDescent="0.25">
      <c r="A95" s="1">
        <v>76</v>
      </c>
      <c r="B95" s="6">
        <f t="shared" si="35"/>
        <v>715576.05365338991</v>
      </c>
      <c r="C95" s="6">
        <f t="shared" si="29"/>
        <v>4294.5729840971126</v>
      </c>
      <c r="D95" s="6">
        <f t="shared" si="36"/>
        <v>1313.0060938746547</v>
      </c>
      <c r="E95" s="6">
        <f t="shared" si="37"/>
        <v>2981.5668902224579</v>
      </c>
      <c r="F95" s="6">
        <f t="shared" si="30"/>
        <v>2981.5668902224579</v>
      </c>
      <c r="G95" s="6">
        <f t="shared" si="20"/>
        <v>0</v>
      </c>
      <c r="H95" s="6">
        <f t="shared" si="21"/>
        <v>714263.04755951522</v>
      </c>
      <c r="I95" s="6">
        <f t="shared" si="38"/>
        <v>1277786.7211993882</v>
      </c>
      <c r="J95" s="6">
        <f t="shared" si="22"/>
        <v>944.68388823691646</v>
      </c>
      <c r="K95" s="6">
        <f t="shared" si="23"/>
        <v>5239.2568723340291</v>
      </c>
      <c r="L95" s="6">
        <f t="shared" si="24"/>
        <v>775.20739145783909</v>
      </c>
      <c r="M95" s="6">
        <f t="shared" si="25"/>
        <v>122.80890547079915</v>
      </c>
      <c r="N95" s="6">
        <f t="shared" si="31"/>
        <v>4341.2405754053916</v>
      </c>
      <c r="O95" s="6">
        <f t="shared" si="39"/>
        <v>3833.3601635981645</v>
      </c>
      <c r="P95" s="6">
        <f t="shared" si="26"/>
        <v>-253.94020590361356</v>
      </c>
      <c r="Q95" s="6">
        <f t="shared" si="32"/>
        <v>94544.290345702859</v>
      </c>
      <c r="R95" s="6">
        <f t="shared" si="33"/>
        <v>76667.203271963284</v>
      </c>
      <c r="S95" s="6">
        <f t="shared" si="34"/>
        <v>32318.133017972068</v>
      </c>
      <c r="T95" s="6">
        <f t="shared" si="27"/>
        <v>242771.73213701748</v>
      </c>
      <c r="U95" s="6">
        <f t="shared" si="28"/>
        <v>242771.73213701748</v>
      </c>
    </row>
    <row r="96" spans="1:21" x14ac:dyDescent="0.25">
      <c r="A96" s="1">
        <v>77</v>
      </c>
      <c r="B96" s="6">
        <f t="shared" si="35"/>
        <v>714263.04755951522</v>
      </c>
      <c r="C96" s="6">
        <f t="shared" si="29"/>
        <v>4294.5729840971126</v>
      </c>
      <c r="D96" s="6">
        <f t="shared" si="36"/>
        <v>1318.4769525991323</v>
      </c>
      <c r="E96" s="6">
        <f t="shared" si="37"/>
        <v>2976.0960314979802</v>
      </c>
      <c r="F96" s="6">
        <f t="shared" si="30"/>
        <v>2976.0960314979802</v>
      </c>
      <c r="G96" s="6">
        <f t="shared" si="20"/>
        <v>0</v>
      </c>
      <c r="H96" s="6">
        <f t="shared" si="21"/>
        <v>712944.5706069161</v>
      </c>
      <c r="I96" s="6">
        <f t="shared" si="38"/>
        <v>1281969.862421744</v>
      </c>
      <c r="J96" s="6">
        <f t="shared" si="22"/>
        <v>946.2441104829536</v>
      </c>
      <c r="K96" s="6">
        <f t="shared" si="23"/>
        <v>5240.8170945800666</v>
      </c>
      <c r="L96" s="6">
        <f t="shared" si="24"/>
        <v>773.78496818947485</v>
      </c>
      <c r="M96" s="6">
        <f t="shared" si="25"/>
        <v>123.01173436278397</v>
      </c>
      <c r="N96" s="6">
        <f t="shared" si="31"/>
        <v>4344.0203920278072</v>
      </c>
      <c r="O96" s="6">
        <f t="shared" si="39"/>
        <v>3845.9095872652324</v>
      </c>
      <c r="P96" s="6">
        <f t="shared" si="26"/>
        <v>-249.05540238128742</v>
      </c>
      <c r="Q96" s="6">
        <f t="shared" si="32"/>
        <v>95893.327449988341</v>
      </c>
      <c r="R96" s="6">
        <f t="shared" si="33"/>
        <v>76918.191745304634</v>
      </c>
      <c r="S96" s="6">
        <f t="shared" si="34"/>
        <v>31826.587984420956</v>
      </c>
      <c r="T96" s="6">
        <f t="shared" si="27"/>
        <v>245394.3115584621</v>
      </c>
      <c r="U96" s="6">
        <f t="shared" si="28"/>
        <v>245394.3115584621</v>
      </c>
    </row>
    <row r="97" spans="1:21" x14ac:dyDescent="0.25">
      <c r="A97" s="1">
        <v>78</v>
      </c>
      <c r="B97" s="6">
        <f t="shared" si="35"/>
        <v>712944.5706069161</v>
      </c>
      <c r="C97" s="6">
        <f t="shared" si="29"/>
        <v>4294.5729840971126</v>
      </c>
      <c r="D97" s="6">
        <f t="shared" si="36"/>
        <v>1323.9706065682954</v>
      </c>
      <c r="E97" s="6">
        <f t="shared" si="37"/>
        <v>2970.6023775288172</v>
      </c>
      <c r="F97" s="6">
        <f t="shared" si="30"/>
        <v>2970.6023775288172</v>
      </c>
      <c r="G97" s="6">
        <f t="shared" si="20"/>
        <v>0</v>
      </c>
      <c r="H97" s="6">
        <f t="shared" si="21"/>
        <v>711620.60000034783</v>
      </c>
      <c r="I97" s="6">
        <f t="shared" si="38"/>
        <v>1286166.6981599343</v>
      </c>
      <c r="J97" s="6">
        <f t="shared" si="22"/>
        <v>947.8069095628797</v>
      </c>
      <c r="K97" s="6">
        <f t="shared" si="23"/>
        <v>5242.3798936599924</v>
      </c>
      <c r="L97" s="6">
        <f t="shared" si="24"/>
        <v>772.35661815749245</v>
      </c>
      <c r="M97" s="6">
        <f t="shared" si="25"/>
        <v>123.21489824317436</v>
      </c>
      <c r="N97" s="6">
        <f t="shared" si="31"/>
        <v>4346.8083772593254</v>
      </c>
      <c r="O97" s="6">
        <f t="shared" si="39"/>
        <v>3858.500094479803</v>
      </c>
      <c r="P97" s="6">
        <f t="shared" si="26"/>
        <v>-244.15414138976121</v>
      </c>
      <c r="Q97" s="6">
        <f t="shared" si="32"/>
        <v>97245.09094520293</v>
      </c>
      <c r="R97" s="6">
        <f t="shared" si="33"/>
        <v>77170.001889596053</v>
      </c>
      <c r="S97" s="6">
        <f t="shared" si="34"/>
        <v>31331.743754831856</v>
      </c>
      <c r="T97" s="6">
        <f t="shared" si="27"/>
        <v>248026.06283171105</v>
      </c>
      <c r="U97" s="6">
        <f t="shared" si="28"/>
        <v>248026.06283171105</v>
      </c>
    </row>
    <row r="98" spans="1:21" x14ac:dyDescent="0.25">
      <c r="A98" s="1">
        <v>79</v>
      </c>
      <c r="B98" s="6">
        <f t="shared" si="35"/>
        <v>711620.60000034783</v>
      </c>
      <c r="C98" s="6">
        <f t="shared" si="29"/>
        <v>4294.5729840971126</v>
      </c>
      <c r="D98" s="6">
        <f t="shared" si="36"/>
        <v>1329.4871507623302</v>
      </c>
      <c r="E98" s="6">
        <f t="shared" si="37"/>
        <v>2965.0858333347824</v>
      </c>
      <c r="F98" s="6">
        <f t="shared" si="30"/>
        <v>2965.0858333347824</v>
      </c>
      <c r="G98" s="6">
        <f t="shared" si="20"/>
        <v>0</v>
      </c>
      <c r="H98" s="6">
        <f t="shared" si="21"/>
        <v>710291.11284958548</v>
      </c>
      <c r="I98" s="6">
        <f t="shared" si="38"/>
        <v>1290377.2732462399</v>
      </c>
      <c r="J98" s="6">
        <f t="shared" si="22"/>
        <v>949.37228973254423</v>
      </c>
      <c r="K98" s="6">
        <f t="shared" si="23"/>
        <v>5243.9452738296568</v>
      </c>
      <c r="L98" s="6">
        <f t="shared" si="24"/>
        <v>770.92231666704345</v>
      </c>
      <c r="M98" s="6">
        <f t="shared" si="25"/>
        <v>123.41839766523076</v>
      </c>
      <c r="N98" s="6">
        <f t="shared" si="31"/>
        <v>4349.6045594973821</v>
      </c>
      <c r="O98" s="6">
        <f t="shared" si="39"/>
        <v>3871.13181973872</v>
      </c>
      <c r="P98" s="6">
        <f t="shared" si="26"/>
        <v>-239.23636987933105</v>
      </c>
      <c r="Q98" s="6">
        <f t="shared" si="32"/>
        <v>98599.579736238418</v>
      </c>
      <c r="R98" s="6">
        <f t="shared" si="33"/>
        <v>77422.636394774396</v>
      </c>
      <c r="S98" s="6">
        <f t="shared" si="34"/>
        <v>30833.579507892879</v>
      </c>
      <c r="T98" s="6">
        <f t="shared" si="27"/>
        <v>250667.01842555881</v>
      </c>
      <c r="U98" s="6">
        <f t="shared" si="28"/>
        <v>250667.01842555881</v>
      </c>
    </row>
    <row r="99" spans="1:21" x14ac:dyDescent="0.25">
      <c r="A99" s="1">
        <v>80</v>
      </c>
      <c r="B99" s="6">
        <f t="shared" si="35"/>
        <v>710291.11284958548</v>
      </c>
      <c r="C99" s="6">
        <f t="shared" si="29"/>
        <v>4294.5729840971126</v>
      </c>
      <c r="D99" s="6">
        <f t="shared" si="36"/>
        <v>1335.0266805571732</v>
      </c>
      <c r="E99" s="6">
        <f t="shared" si="37"/>
        <v>2959.5463035399393</v>
      </c>
      <c r="F99" s="6">
        <f t="shared" si="30"/>
        <v>2959.5463035399393</v>
      </c>
      <c r="G99" s="6">
        <f t="shared" si="20"/>
        <v>0</v>
      </c>
      <c r="H99" s="6">
        <f t="shared" si="21"/>
        <v>708956.08616902831</v>
      </c>
      <c r="I99" s="6">
        <f t="shared" si="38"/>
        <v>1294601.6326597114</v>
      </c>
      <c r="J99" s="6">
        <f t="shared" si="22"/>
        <v>950.94025525482778</v>
      </c>
      <c r="K99" s="6">
        <f t="shared" si="23"/>
        <v>5245.5132393519407</v>
      </c>
      <c r="L99" s="6">
        <f t="shared" si="24"/>
        <v>769.4820389203843</v>
      </c>
      <c r="M99" s="6">
        <f t="shared" si="25"/>
        <v>123.62223318312762</v>
      </c>
      <c r="N99" s="6">
        <f t="shared" si="31"/>
        <v>4352.4089672484288</v>
      </c>
      <c r="O99" s="6">
        <f t="shared" si="39"/>
        <v>3883.8048979791347</v>
      </c>
      <c r="P99" s="6">
        <f t="shared" si="26"/>
        <v>-234.30203463464704</v>
      </c>
      <c r="Q99" s="6">
        <f t="shared" si="32"/>
        <v>99956.79266857935</v>
      </c>
      <c r="R99" s="6">
        <f t="shared" si="33"/>
        <v>77676.097959582679</v>
      </c>
      <c r="S99" s="6">
        <f t="shared" si="34"/>
        <v>30332.074298306325</v>
      </c>
      <c r="T99" s="6">
        <f t="shared" si="27"/>
        <v>253317.21092527162</v>
      </c>
      <c r="U99" s="6">
        <f t="shared" si="28"/>
        <v>253317.21092527162</v>
      </c>
    </row>
    <row r="100" spans="1:21" x14ac:dyDescent="0.25">
      <c r="A100" s="1">
        <v>81</v>
      </c>
      <c r="B100" s="6">
        <f t="shared" si="35"/>
        <v>708956.08616902831</v>
      </c>
      <c r="C100" s="6">
        <f t="shared" si="29"/>
        <v>4294.5729840971126</v>
      </c>
      <c r="D100" s="6">
        <f t="shared" si="36"/>
        <v>1340.5892917261613</v>
      </c>
      <c r="E100" s="6">
        <f t="shared" si="37"/>
        <v>2953.9836923709513</v>
      </c>
      <c r="F100" s="6">
        <f t="shared" si="30"/>
        <v>2953.9836923709513</v>
      </c>
      <c r="G100" s="6">
        <f t="shared" si="20"/>
        <v>0</v>
      </c>
      <c r="H100" s="6">
        <f t="shared" si="21"/>
        <v>707615.49687730218</v>
      </c>
      <c r="I100" s="6">
        <f t="shared" si="38"/>
        <v>1298839.8215266492</v>
      </c>
      <c r="J100" s="6">
        <f t="shared" si="22"/>
        <v>952.51081039964981</v>
      </c>
      <c r="K100" s="6">
        <f t="shared" si="23"/>
        <v>5247.0837944967625</v>
      </c>
      <c r="L100" s="6">
        <f t="shared" si="24"/>
        <v>768.0357600164474</v>
      </c>
      <c r="M100" s="6">
        <f t="shared" si="25"/>
        <v>123.82640535195448</v>
      </c>
      <c r="N100" s="6">
        <f t="shared" si="31"/>
        <v>4355.2216291283612</v>
      </c>
      <c r="O100" s="6">
        <f t="shared" si="39"/>
        <v>3896.5194645799479</v>
      </c>
      <c r="P100" s="6">
        <f t="shared" si="26"/>
        <v>-229.35108227420665</v>
      </c>
      <c r="Q100" s="6">
        <f t="shared" si="32"/>
        <v>101316.72852780097</v>
      </c>
      <c r="R100" s="6">
        <f t="shared" si="33"/>
        <v>77930.389291598942</v>
      </c>
      <c r="S100" s="6">
        <f t="shared" si="34"/>
        <v>29827.20705607532</v>
      </c>
      <c r="T100" s="6">
        <f t="shared" si="27"/>
        <v>255976.67303301097</v>
      </c>
      <c r="U100" s="6">
        <f t="shared" si="28"/>
        <v>255976.67303301097</v>
      </c>
    </row>
    <row r="101" spans="1:21" x14ac:dyDescent="0.25">
      <c r="A101" s="1">
        <v>82</v>
      </c>
      <c r="B101" s="6">
        <f t="shared" si="35"/>
        <v>707615.49687730218</v>
      </c>
      <c r="C101" s="6">
        <f t="shared" si="29"/>
        <v>4294.5729840971126</v>
      </c>
      <c r="D101" s="6">
        <f t="shared" si="36"/>
        <v>1346.175080441687</v>
      </c>
      <c r="E101" s="6">
        <f t="shared" si="37"/>
        <v>2948.3979036554256</v>
      </c>
      <c r="F101" s="6">
        <f t="shared" si="30"/>
        <v>2948.3979036554256</v>
      </c>
      <c r="G101" s="6">
        <f t="shared" si="20"/>
        <v>0</v>
      </c>
      <c r="H101" s="6">
        <f t="shared" si="21"/>
        <v>706269.32179686055</v>
      </c>
      <c r="I101" s="6">
        <f t="shared" si="38"/>
        <v>1303091.8851210852</v>
      </c>
      <c r="J101" s="6">
        <f t="shared" si="22"/>
        <v>954.08395944398262</v>
      </c>
      <c r="K101" s="6">
        <f t="shared" si="23"/>
        <v>5248.6569435410947</v>
      </c>
      <c r="L101" s="6">
        <f t="shared" si="24"/>
        <v>766.58345495041067</v>
      </c>
      <c r="M101" s="6">
        <f t="shared" si="25"/>
        <v>124.03091472771774</v>
      </c>
      <c r="N101" s="6">
        <f t="shared" si="31"/>
        <v>4358.0425738629665</v>
      </c>
      <c r="O101" s="6">
        <f t="shared" si="39"/>
        <v>3909.2756553632557</v>
      </c>
      <c r="P101" s="6">
        <f t="shared" si="26"/>
        <v>-224.38345924985538</v>
      </c>
      <c r="Q101" s="6">
        <f t="shared" si="32"/>
        <v>102679.38603906381</v>
      </c>
      <c r="R101" s="6">
        <f t="shared" si="33"/>
        <v>78185.513107265113</v>
      </c>
      <c r="S101" s="6">
        <f t="shared" si="34"/>
        <v>29318.95658578632</v>
      </c>
      <c r="T101" s="6">
        <f t="shared" si="27"/>
        <v>258645.43756825896</v>
      </c>
      <c r="U101" s="6">
        <f t="shared" si="28"/>
        <v>258645.43756825896</v>
      </c>
    </row>
    <row r="102" spans="1:21" x14ac:dyDescent="0.25">
      <c r="A102" s="1">
        <v>83</v>
      </c>
      <c r="B102" s="6">
        <f t="shared" si="35"/>
        <v>706269.32179686055</v>
      </c>
      <c r="C102" s="6">
        <f t="shared" si="29"/>
        <v>4294.5729840971126</v>
      </c>
      <c r="D102" s="6">
        <f t="shared" si="36"/>
        <v>1351.7841432768605</v>
      </c>
      <c r="E102" s="6">
        <f t="shared" si="37"/>
        <v>2942.7888408202521</v>
      </c>
      <c r="F102" s="6">
        <f t="shared" si="30"/>
        <v>2942.7888408202521</v>
      </c>
      <c r="G102" s="6">
        <f t="shared" si="20"/>
        <v>0</v>
      </c>
      <c r="H102" s="6">
        <f t="shared" si="21"/>
        <v>704917.53765358368</v>
      </c>
      <c r="I102" s="6">
        <f t="shared" si="38"/>
        <v>1307357.8688652667</v>
      </c>
      <c r="J102" s="6">
        <f t="shared" si="22"/>
        <v>955.6597066718623</v>
      </c>
      <c r="K102" s="6">
        <f t="shared" si="23"/>
        <v>5250.2326907689749</v>
      </c>
      <c r="L102" s="6">
        <f t="shared" si="24"/>
        <v>765.12509861326555</v>
      </c>
      <c r="M102" s="6">
        <f t="shared" si="25"/>
        <v>124.23576186734211</v>
      </c>
      <c r="N102" s="6">
        <f t="shared" si="31"/>
        <v>4360.8718302883672</v>
      </c>
      <c r="O102" s="6">
        <f t="shared" si="39"/>
        <v>3922.0736065958004</v>
      </c>
      <c r="P102" s="6">
        <f t="shared" si="26"/>
        <v>-219.3991118462834</v>
      </c>
      <c r="Q102" s="6">
        <f t="shared" si="32"/>
        <v>104044.763866605</v>
      </c>
      <c r="R102" s="6">
        <f t="shared" si="33"/>
        <v>78441.472131916002</v>
      </c>
      <c r="S102" s="6">
        <f t="shared" si="34"/>
        <v>28807.301565887668</v>
      </c>
      <c r="T102" s="6">
        <f t="shared" si="27"/>
        <v>261323.53746824508</v>
      </c>
      <c r="U102" s="6">
        <f t="shared" si="28"/>
        <v>261323.53746824508</v>
      </c>
    </row>
    <row r="103" spans="1:21" x14ac:dyDescent="0.25">
      <c r="A103" s="1">
        <v>84</v>
      </c>
      <c r="B103" s="6">
        <f t="shared" si="35"/>
        <v>704917.53765358368</v>
      </c>
      <c r="C103" s="6">
        <f t="shared" si="29"/>
        <v>4294.5729840971126</v>
      </c>
      <c r="D103" s="6">
        <f t="shared" si="36"/>
        <v>1357.4165772071806</v>
      </c>
      <c r="E103" s="6">
        <f t="shared" si="37"/>
        <v>2937.156406889932</v>
      </c>
      <c r="F103" s="6">
        <f t="shared" si="30"/>
        <v>2937.156406889932</v>
      </c>
      <c r="G103" s="6">
        <f t="shared" si="20"/>
        <v>0</v>
      </c>
      <c r="H103" s="6">
        <f t="shared" si="21"/>
        <v>703560.12107637653</v>
      </c>
      <c r="I103" s="6">
        <f t="shared" si="38"/>
        <v>1311637.8183301417</v>
      </c>
      <c r="J103" s="6">
        <f t="shared" si="22"/>
        <v>957.23805637439989</v>
      </c>
      <c r="K103" s="6">
        <f t="shared" si="23"/>
        <v>5251.8110404715126</v>
      </c>
      <c r="L103" s="6">
        <f t="shared" si="24"/>
        <v>763.66066579138237</v>
      </c>
      <c r="M103" s="6">
        <f t="shared" si="25"/>
        <v>124.440947328672</v>
      </c>
      <c r="N103" s="6">
        <f t="shared" si="31"/>
        <v>4363.7094273514576</v>
      </c>
      <c r="O103" s="6">
        <f t="shared" si="39"/>
        <v>3934.9134549904252</v>
      </c>
      <c r="P103" s="6">
        <f t="shared" si="26"/>
        <v>-214.39798618051623</v>
      </c>
      <c r="Q103" s="6">
        <f t="shared" si="32"/>
        <v>105412.86061322608</v>
      </c>
      <c r="R103" s="6">
        <f t="shared" si="33"/>
        <v>78698.269099808502</v>
      </c>
      <c r="S103" s="6">
        <f t="shared" si="34"/>
        <v>28292.22054796372</v>
      </c>
      <c r="T103" s="6">
        <f t="shared" si="27"/>
        <v>264011.00578837475</v>
      </c>
      <c r="U103" s="6">
        <f t="shared" si="28"/>
        <v>264011.00578837475</v>
      </c>
    </row>
    <row r="104" spans="1:21" x14ac:dyDescent="0.25">
      <c r="A104" s="1">
        <v>85</v>
      </c>
      <c r="B104" s="6">
        <f t="shared" si="35"/>
        <v>703560.12107637653</v>
      </c>
      <c r="C104" s="6">
        <f t="shared" si="29"/>
        <v>4294.5729840971126</v>
      </c>
      <c r="D104" s="6">
        <f t="shared" si="36"/>
        <v>1363.0724796122104</v>
      </c>
      <c r="E104" s="6">
        <f t="shared" si="37"/>
        <v>2931.5005044849022</v>
      </c>
      <c r="F104" s="6">
        <f t="shared" si="30"/>
        <v>2931.5005044849022</v>
      </c>
      <c r="G104" s="6">
        <f t="shared" si="20"/>
        <v>0</v>
      </c>
      <c r="H104" s="6">
        <f t="shared" si="21"/>
        <v>702197.04859676433</v>
      </c>
      <c r="I104" s="6">
        <f t="shared" si="38"/>
        <v>1315931.7792358457</v>
      </c>
      <c r="J104" s="6">
        <f t="shared" si="22"/>
        <v>958.81901284979449</v>
      </c>
      <c r="K104" s="6">
        <f t="shared" si="23"/>
        <v>5253.3919969469071</v>
      </c>
      <c r="L104" s="6">
        <f t="shared" si="24"/>
        <v>762.19013116607459</v>
      </c>
      <c r="M104" s="6">
        <f t="shared" si="25"/>
        <v>124.64647167047329</v>
      </c>
      <c r="N104" s="6">
        <f t="shared" si="31"/>
        <v>4366.555394110359</v>
      </c>
      <c r="O104" s="6">
        <f t="shared" si="39"/>
        <v>3947.7953377075373</v>
      </c>
      <c r="P104" s="6">
        <f t="shared" si="26"/>
        <v>-209.38002820141082</v>
      </c>
      <c r="Q104" s="6">
        <f t="shared" si="32"/>
        <v>106783.67481977749</v>
      </c>
      <c r="R104" s="6">
        <f t="shared" si="33"/>
        <v>78955.906754150739</v>
      </c>
      <c r="S104" s="6">
        <f t="shared" si="34"/>
        <v>27773.691956005394</v>
      </c>
      <c r="T104" s="6">
        <f t="shared" si="27"/>
        <v>266707.87570265919</v>
      </c>
      <c r="U104" s="6">
        <f t="shared" si="28"/>
        <v>266707.87570265919</v>
      </c>
    </row>
    <row r="105" spans="1:21" x14ac:dyDescent="0.25">
      <c r="A105" s="1">
        <v>86</v>
      </c>
      <c r="B105" s="6">
        <f t="shared" si="35"/>
        <v>702197.04859676433</v>
      </c>
      <c r="C105" s="6">
        <f t="shared" si="29"/>
        <v>4294.5729840971126</v>
      </c>
      <c r="D105" s="6">
        <f t="shared" si="36"/>
        <v>1368.7519482772614</v>
      </c>
      <c r="E105" s="6">
        <f t="shared" si="37"/>
        <v>2925.8210358198512</v>
      </c>
      <c r="F105" s="6">
        <f t="shared" si="30"/>
        <v>2925.8210358198512</v>
      </c>
      <c r="G105" s="6">
        <f t="shared" si="20"/>
        <v>0</v>
      </c>
      <c r="H105" s="6">
        <f t="shared" si="21"/>
        <v>700828.2966484871</v>
      </c>
      <c r="I105" s="6">
        <f t="shared" si="38"/>
        <v>1320239.79745219</v>
      </c>
      <c r="J105" s="6">
        <f t="shared" si="22"/>
        <v>960.40258040334277</v>
      </c>
      <c r="K105" s="6">
        <f t="shared" si="23"/>
        <v>5254.9755645004552</v>
      </c>
      <c r="L105" s="6">
        <f t="shared" si="24"/>
        <v>760.71346931316134</v>
      </c>
      <c r="M105" s="6">
        <f t="shared" si="25"/>
        <v>124.85233545243456</v>
      </c>
      <c r="N105" s="6">
        <f t="shared" si="31"/>
        <v>4369.4097597348591</v>
      </c>
      <c r="O105" s="6">
        <f t="shared" si="39"/>
        <v>3960.7193923565701</v>
      </c>
      <c r="P105" s="6">
        <f t="shared" si="26"/>
        <v>-204.34518368914451</v>
      </c>
      <c r="Q105" s="6">
        <f t="shared" si="32"/>
        <v>108157.20496463959</v>
      </c>
      <c r="R105" s="6">
        <f t="shared" si="33"/>
        <v>79214.387847131395</v>
      </c>
      <c r="S105" s="6">
        <f t="shared" si="34"/>
        <v>27251.694085676005</v>
      </c>
      <c r="T105" s="6">
        <f t="shared" si="27"/>
        <v>269414.18050414714</v>
      </c>
      <c r="U105" s="6">
        <f t="shared" si="28"/>
        <v>269414.18050414714</v>
      </c>
    </row>
    <row r="106" spans="1:21" x14ac:dyDescent="0.25">
      <c r="A106" s="1">
        <v>87</v>
      </c>
      <c r="B106" s="6">
        <f t="shared" si="35"/>
        <v>700828.2966484871</v>
      </c>
      <c r="C106" s="6">
        <f t="shared" si="29"/>
        <v>4294.5729840971126</v>
      </c>
      <c r="D106" s="6">
        <f t="shared" si="36"/>
        <v>1374.4550813950832</v>
      </c>
      <c r="E106" s="6">
        <f t="shared" si="37"/>
        <v>2920.1179027020294</v>
      </c>
      <c r="F106" s="6">
        <f t="shared" si="30"/>
        <v>2920.1179027020294</v>
      </c>
      <c r="G106" s="6">
        <f t="shared" si="20"/>
        <v>0</v>
      </c>
      <c r="H106" s="6">
        <f t="shared" si="21"/>
        <v>699453.84156709199</v>
      </c>
      <c r="I106" s="6">
        <f t="shared" si="38"/>
        <v>1324561.9189991513</v>
      </c>
      <c r="J106" s="6">
        <f t="shared" si="22"/>
        <v>961.98876334745285</v>
      </c>
      <c r="K106" s="6">
        <f t="shared" si="23"/>
        <v>5256.5617474445653</v>
      </c>
      <c r="L106" s="6">
        <f t="shared" si="24"/>
        <v>759.23065470252766</v>
      </c>
      <c r="M106" s="6">
        <f t="shared" si="25"/>
        <v>125.05853923516888</v>
      </c>
      <c r="N106" s="6">
        <f t="shared" si="31"/>
        <v>4372.2725535068694</v>
      </c>
      <c r="O106" s="6">
        <f t="shared" si="39"/>
        <v>3973.6857569974545</v>
      </c>
      <c r="P106" s="6">
        <f t="shared" si="26"/>
        <v>-199.29339825470743</v>
      </c>
      <c r="Q106" s="6">
        <f t="shared" si="32"/>
        <v>109533.44946320029</v>
      </c>
      <c r="R106" s="6">
        <f t="shared" si="33"/>
        <v>79473.715139949083</v>
      </c>
      <c r="S106" s="6">
        <f t="shared" si="34"/>
        <v>26726.205103573709</v>
      </c>
      <c r="T106" s="6">
        <f t="shared" si="27"/>
        <v>272129.95360535756</v>
      </c>
      <c r="U106" s="6">
        <f t="shared" si="28"/>
        <v>272129.95360535756</v>
      </c>
    </row>
    <row r="107" spans="1:21" x14ac:dyDescent="0.25">
      <c r="A107" s="1">
        <v>88</v>
      </c>
      <c r="B107" s="6">
        <f t="shared" si="35"/>
        <v>699453.84156709199</v>
      </c>
      <c r="C107" s="6">
        <f t="shared" si="29"/>
        <v>4294.5729840971126</v>
      </c>
      <c r="D107" s="6">
        <f t="shared" si="36"/>
        <v>1380.1819775675626</v>
      </c>
      <c r="E107" s="6">
        <f t="shared" si="37"/>
        <v>2914.3910065295499</v>
      </c>
      <c r="F107" s="6">
        <f t="shared" si="30"/>
        <v>2914.3910065295499</v>
      </c>
      <c r="G107" s="6">
        <f t="shared" si="20"/>
        <v>0</v>
      </c>
      <c r="H107" s="6">
        <f t="shared" si="21"/>
        <v>698073.65958952438</v>
      </c>
      <c r="I107" s="6">
        <f t="shared" si="38"/>
        <v>1328898.1900473647</v>
      </c>
      <c r="J107" s="6">
        <f t="shared" si="22"/>
        <v>963.57756600165476</v>
      </c>
      <c r="K107" s="6">
        <f t="shared" si="23"/>
        <v>5258.1505500987678</v>
      </c>
      <c r="L107" s="6">
        <f t="shared" si="24"/>
        <v>757.74166169768296</v>
      </c>
      <c r="M107" s="6">
        <f t="shared" si="25"/>
        <v>125.26508358021512</v>
      </c>
      <c r="N107" s="6">
        <f t="shared" si="31"/>
        <v>4375.1438048208702</v>
      </c>
      <c r="O107" s="6">
        <f t="shared" si="39"/>
        <v>3986.6945701420941</v>
      </c>
      <c r="P107" s="6">
        <f t="shared" si="26"/>
        <v>-194.22461733938803</v>
      </c>
      <c r="Q107" s="6">
        <f t="shared" si="32"/>
        <v>110912.40666732915</v>
      </c>
      <c r="R107" s="6">
        <f t="shared" si="33"/>
        <v>79733.89140284188</v>
      </c>
      <c r="S107" s="6">
        <f t="shared" si="34"/>
        <v>26197.203046488692</v>
      </c>
      <c r="T107" s="6">
        <f t="shared" si="27"/>
        <v>274855.2285387154</v>
      </c>
      <c r="U107" s="6">
        <f t="shared" si="28"/>
        <v>274855.2285387154</v>
      </c>
    </row>
    <row r="108" spans="1:21" x14ac:dyDescent="0.25">
      <c r="A108" s="1">
        <v>89</v>
      </c>
      <c r="B108" s="6">
        <f t="shared" si="35"/>
        <v>698073.65958952438</v>
      </c>
      <c r="C108" s="6">
        <f t="shared" si="29"/>
        <v>4294.5729840971126</v>
      </c>
      <c r="D108" s="6">
        <f t="shared" si="36"/>
        <v>1385.9327358074279</v>
      </c>
      <c r="E108" s="6">
        <f t="shared" si="37"/>
        <v>2908.6402482896847</v>
      </c>
      <c r="F108" s="6">
        <f t="shared" si="30"/>
        <v>2908.6402482896847</v>
      </c>
      <c r="G108" s="6">
        <f t="shared" si="20"/>
        <v>0</v>
      </c>
      <c r="H108" s="6">
        <f t="shared" si="21"/>
        <v>696687.726853717</v>
      </c>
      <c r="I108" s="6">
        <f t="shared" si="38"/>
        <v>1333248.6569186149</v>
      </c>
      <c r="J108" s="6">
        <f t="shared" si="22"/>
        <v>965.16899269261285</v>
      </c>
      <c r="K108" s="6">
        <f t="shared" si="23"/>
        <v>5259.7419767897254</v>
      </c>
      <c r="L108" s="6">
        <f t="shared" si="24"/>
        <v>756.24646455531808</v>
      </c>
      <c r="M108" s="6">
        <f t="shared" si="25"/>
        <v>125.47196905003968</v>
      </c>
      <c r="N108" s="6">
        <f t="shared" si="31"/>
        <v>4378.0235431843676</v>
      </c>
      <c r="O108" s="6">
        <f t="shared" si="39"/>
        <v>3999.7459707558446</v>
      </c>
      <c r="P108" s="6">
        <f t="shared" si="26"/>
        <v>-189.13878621426147</v>
      </c>
      <c r="Q108" s="6">
        <f t="shared" si="32"/>
        <v>112294.07486484804</v>
      </c>
      <c r="R108" s="6">
        <f t="shared" si="33"/>
        <v>79994.919415116892</v>
      </c>
      <c r="S108" s="6">
        <f t="shared" si="34"/>
        <v>25664.665820657494</v>
      </c>
      <c r="T108" s="6">
        <f t="shared" si="27"/>
        <v>277590.0389569868</v>
      </c>
      <c r="U108" s="6">
        <f t="shared" si="28"/>
        <v>277590.0389569868</v>
      </c>
    </row>
    <row r="109" spans="1:21" x14ac:dyDescent="0.25">
      <c r="A109" s="1">
        <v>90</v>
      </c>
      <c r="B109" s="6">
        <f t="shared" si="35"/>
        <v>696687.726853717</v>
      </c>
      <c r="C109" s="6">
        <f t="shared" si="29"/>
        <v>4294.5729840971126</v>
      </c>
      <c r="D109" s="6">
        <f t="shared" si="36"/>
        <v>1391.7074555399586</v>
      </c>
      <c r="E109" s="6">
        <f t="shared" si="37"/>
        <v>2902.865528557154</v>
      </c>
      <c r="F109" s="6">
        <f t="shared" si="30"/>
        <v>2902.865528557154</v>
      </c>
      <c r="G109" s="6">
        <f t="shared" si="20"/>
        <v>0</v>
      </c>
      <c r="H109" s="6">
        <f t="shared" si="21"/>
        <v>695296.01939817704</v>
      </c>
      <c r="I109" s="6">
        <f t="shared" si="38"/>
        <v>1337613.3660863326</v>
      </c>
      <c r="J109" s="6">
        <f t="shared" si="22"/>
        <v>966.76304775413712</v>
      </c>
      <c r="K109" s="6">
        <f t="shared" si="23"/>
        <v>5261.3360318512496</v>
      </c>
      <c r="L109" s="6">
        <f t="shared" si="24"/>
        <v>754.74503742486002</v>
      </c>
      <c r="M109" s="6">
        <f t="shared" si="25"/>
        <v>125.67919620803784</v>
      </c>
      <c r="N109" s="6">
        <f t="shared" si="31"/>
        <v>4380.9117982183516</v>
      </c>
      <c r="O109" s="6">
        <f t="shared" si="39"/>
        <v>4012.8400982589978</v>
      </c>
      <c r="P109" s="6">
        <f t="shared" si="26"/>
        <v>-184.03584997967687</v>
      </c>
      <c r="Q109" s="6">
        <f t="shared" si="32"/>
        <v>113678.45227899826</v>
      </c>
      <c r="R109" s="6">
        <f t="shared" si="33"/>
        <v>80256.801965179955</v>
      </c>
      <c r="S109" s="6">
        <f t="shared" si="34"/>
        <v>25128.571201011917</v>
      </c>
      <c r="T109" s="6">
        <f t="shared" si="27"/>
        <v>280334.41863371781</v>
      </c>
      <c r="U109" s="6">
        <f t="shared" si="28"/>
        <v>280334.41863371781</v>
      </c>
    </row>
    <row r="110" spans="1:21" x14ac:dyDescent="0.25">
      <c r="A110" s="1">
        <v>91</v>
      </c>
      <c r="B110" s="6">
        <f t="shared" si="35"/>
        <v>695296.01939817704</v>
      </c>
      <c r="C110" s="6">
        <f t="shared" si="29"/>
        <v>4294.5729840971126</v>
      </c>
      <c r="D110" s="6">
        <f t="shared" si="36"/>
        <v>1397.5062366047082</v>
      </c>
      <c r="E110" s="6">
        <f t="shared" si="37"/>
        <v>2897.0667474924044</v>
      </c>
      <c r="F110" s="6">
        <f t="shared" si="30"/>
        <v>2897.0667474924044</v>
      </c>
      <c r="G110" s="6">
        <f t="shared" si="20"/>
        <v>0</v>
      </c>
      <c r="H110" s="6">
        <f t="shared" si="21"/>
        <v>693898.51316157228</v>
      </c>
      <c r="I110" s="6">
        <f t="shared" si="38"/>
        <v>1341992.3641760903</v>
      </c>
      <c r="J110" s="6">
        <f t="shared" si="22"/>
        <v>968.35973552719508</v>
      </c>
      <c r="K110" s="6">
        <f t="shared" si="23"/>
        <v>5262.9327196243075</v>
      </c>
      <c r="L110" s="6">
        <f t="shared" si="24"/>
        <v>753.23735434802518</v>
      </c>
      <c r="M110" s="6">
        <f t="shared" si="25"/>
        <v>125.88676561853536</v>
      </c>
      <c r="N110" s="6">
        <f t="shared" si="31"/>
        <v>4383.8085996577465</v>
      </c>
      <c r="O110" s="6">
        <f t="shared" si="39"/>
        <v>4025.9770925282714</v>
      </c>
      <c r="P110" s="6">
        <f t="shared" si="26"/>
        <v>-178.91575356473754</v>
      </c>
      <c r="Q110" s="6">
        <f t="shared" si="32"/>
        <v>115065.5370679042</v>
      </c>
      <c r="R110" s="6">
        <f t="shared" si="33"/>
        <v>80519.541850565423</v>
      </c>
      <c r="S110" s="6">
        <f t="shared" si="34"/>
        <v>24588.896830424448</v>
      </c>
      <c r="T110" s="6">
        <f t="shared" si="27"/>
        <v>283088.40146367392</v>
      </c>
      <c r="U110" s="6">
        <f t="shared" si="28"/>
        <v>283088.40146367392</v>
      </c>
    </row>
    <row r="111" spans="1:21" x14ac:dyDescent="0.25">
      <c r="A111" s="1">
        <v>92</v>
      </c>
      <c r="B111" s="6">
        <f t="shared" si="35"/>
        <v>693898.51316157228</v>
      </c>
      <c r="C111" s="6">
        <f t="shared" si="29"/>
        <v>4294.5729840971126</v>
      </c>
      <c r="D111" s="6">
        <f t="shared" si="36"/>
        <v>1403.3291792572281</v>
      </c>
      <c r="E111" s="6">
        <f t="shared" si="37"/>
        <v>2891.2438048398844</v>
      </c>
      <c r="F111" s="6">
        <f t="shared" si="30"/>
        <v>2891.2438048398844</v>
      </c>
      <c r="G111" s="6">
        <f t="shared" si="20"/>
        <v>0</v>
      </c>
      <c r="H111" s="6">
        <f t="shared" si="21"/>
        <v>692495.18398231501</v>
      </c>
      <c r="I111" s="6">
        <f t="shared" si="38"/>
        <v>1346385.6979661009</v>
      </c>
      <c r="J111" s="6">
        <f t="shared" si="22"/>
        <v>969.95906035992437</v>
      </c>
      <c r="K111" s="6">
        <f t="shared" si="23"/>
        <v>5264.532044457037</v>
      </c>
      <c r="L111" s="6">
        <f t="shared" si="24"/>
        <v>751.72338925836993</v>
      </c>
      <c r="M111" s="6">
        <f t="shared" si="25"/>
        <v>126.09467784679018</v>
      </c>
      <c r="N111" s="6">
        <f t="shared" si="31"/>
        <v>4386.7139773518766</v>
      </c>
      <c r="O111" s="6">
        <f t="shared" si="39"/>
        <v>4039.1570938983027</v>
      </c>
      <c r="P111" s="6">
        <f t="shared" si="26"/>
        <v>-173.77844172678692</v>
      </c>
      <c r="Q111" s="6">
        <f t="shared" si="32"/>
        <v>116455.32732403331</v>
      </c>
      <c r="R111" s="6">
        <f t="shared" si="33"/>
        <v>80783.141877966045</v>
      </c>
      <c r="S111" s="6">
        <f t="shared" si="34"/>
        <v>24045.620218948912</v>
      </c>
      <c r="T111" s="6">
        <f t="shared" si="27"/>
        <v>285852.0214632813</v>
      </c>
      <c r="U111" s="6">
        <f t="shared" si="28"/>
        <v>285852.0214632813</v>
      </c>
    </row>
    <row r="112" spans="1:21" x14ac:dyDescent="0.25">
      <c r="A112" s="1">
        <v>93</v>
      </c>
      <c r="B112" s="6">
        <f t="shared" si="35"/>
        <v>692495.18398231501</v>
      </c>
      <c r="C112" s="6">
        <f t="shared" si="29"/>
        <v>4294.5729840971126</v>
      </c>
      <c r="D112" s="6">
        <f t="shared" si="36"/>
        <v>1409.1763841708002</v>
      </c>
      <c r="E112" s="6">
        <f t="shared" si="37"/>
        <v>2885.3965999263123</v>
      </c>
      <c r="F112" s="6">
        <f t="shared" si="30"/>
        <v>2885.3965999263123</v>
      </c>
      <c r="G112" s="6">
        <f t="shared" si="20"/>
        <v>0</v>
      </c>
      <c r="H112" s="6">
        <f t="shared" si="21"/>
        <v>691086.00759814424</v>
      </c>
      <c r="I112" s="6">
        <f t="shared" si="38"/>
        <v>1350793.4143877162</v>
      </c>
      <c r="J112" s="6">
        <f t="shared" si="22"/>
        <v>971.56102660764282</v>
      </c>
      <c r="K112" s="6">
        <f t="shared" si="23"/>
        <v>5266.1340107047554</v>
      </c>
      <c r="L112" s="6">
        <f t="shared" si="24"/>
        <v>750.20311598084118</v>
      </c>
      <c r="M112" s="6">
        <f t="shared" si="25"/>
        <v>126.30293345899356</v>
      </c>
      <c r="N112" s="6">
        <f t="shared" si="31"/>
        <v>4389.6279612649205</v>
      </c>
      <c r="O112" s="6">
        <f t="shared" si="39"/>
        <v>4052.3802431631484</v>
      </c>
      <c r="P112" s="6">
        <f t="shared" si="26"/>
        <v>-168.62385905088604</v>
      </c>
      <c r="Q112" s="6">
        <f t="shared" si="32"/>
        <v>117847.82107365268</v>
      </c>
      <c r="R112" s="6">
        <f t="shared" si="33"/>
        <v>81047.604863262968</v>
      </c>
      <c r="S112" s="6">
        <f t="shared" si="34"/>
        <v>23498.718743057543</v>
      </c>
      <c r="T112" s="6">
        <f t="shared" si="27"/>
        <v>288625.31277106912</v>
      </c>
      <c r="U112" s="6">
        <f t="shared" si="28"/>
        <v>288625.31277106912</v>
      </c>
    </row>
    <row r="113" spans="1:21" x14ac:dyDescent="0.25">
      <c r="A113" s="1">
        <v>94</v>
      </c>
      <c r="B113" s="6">
        <f t="shared" si="35"/>
        <v>691086.00759814424</v>
      </c>
      <c r="C113" s="6">
        <f t="shared" si="29"/>
        <v>4294.5729840971126</v>
      </c>
      <c r="D113" s="6">
        <f t="shared" si="36"/>
        <v>1415.0479524381781</v>
      </c>
      <c r="E113" s="6">
        <f t="shared" si="37"/>
        <v>2879.5250316589345</v>
      </c>
      <c r="F113" s="6">
        <f t="shared" si="30"/>
        <v>2879.5250316589345</v>
      </c>
      <c r="G113" s="6">
        <f t="shared" si="20"/>
        <v>0</v>
      </c>
      <c r="H113" s="6">
        <f t="shared" si="21"/>
        <v>689670.95964570611</v>
      </c>
      <c r="I113" s="6">
        <f t="shared" si="38"/>
        <v>1355215.5605259296</v>
      </c>
      <c r="J113" s="6">
        <f t="shared" si="22"/>
        <v>973.1656386328624</v>
      </c>
      <c r="K113" s="6">
        <f t="shared" si="23"/>
        <v>5267.7386227299748</v>
      </c>
      <c r="L113" s="6">
        <f t="shared" si="24"/>
        <v>748.67650823132294</v>
      </c>
      <c r="M113" s="6">
        <f t="shared" si="25"/>
        <v>126.51153302227212</v>
      </c>
      <c r="N113" s="6">
        <f t="shared" si="31"/>
        <v>4392.5505814763792</v>
      </c>
      <c r="O113" s="6">
        <f t="shared" si="39"/>
        <v>4065.6466815777885</v>
      </c>
      <c r="P113" s="6">
        <f t="shared" si="26"/>
        <v>-163.45194994929534</v>
      </c>
      <c r="Q113" s="6">
        <f t="shared" si="32"/>
        <v>119243.01627628185</v>
      </c>
      <c r="R113" s="6">
        <f t="shared" si="33"/>
        <v>81312.933631555774</v>
      </c>
      <c r="S113" s="6">
        <f t="shared" si="34"/>
        <v>22948.169644872847</v>
      </c>
      <c r="T113" s="6">
        <f t="shared" si="27"/>
        <v>291408.30964811478</v>
      </c>
      <c r="U113" s="6">
        <f t="shared" si="28"/>
        <v>291408.30964811478</v>
      </c>
    </row>
    <row r="114" spans="1:21" x14ac:dyDescent="0.25">
      <c r="A114" s="1">
        <v>95</v>
      </c>
      <c r="B114" s="6">
        <f t="shared" si="35"/>
        <v>689670.95964570611</v>
      </c>
      <c r="C114" s="6">
        <f t="shared" si="29"/>
        <v>4294.5729840971126</v>
      </c>
      <c r="D114" s="6">
        <f t="shared" si="36"/>
        <v>1420.9439855733372</v>
      </c>
      <c r="E114" s="6">
        <f t="shared" si="37"/>
        <v>2873.6289985237754</v>
      </c>
      <c r="F114" s="6">
        <f t="shared" si="30"/>
        <v>2873.6289985237754</v>
      </c>
      <c r="G114" s="6">
        <f t="shared" si="20"/>
        <v>0</v>
      </c>
      <c r="H114" s="6">
        <f t="shared" si="21"/>
        <v>688250.01566013275</v>
      </c>
      <c r="I114" s="6">
        <f t="shared" si="38"/>
        <v>1359652.1836198783</v>
      </c>
      <c r="J114" s="6">
        <f t="shared" si="22"/>
        <v>974.77290080529974</v>
      </c>
      <c r="K114" s="6">
        <f t="shared" si="23"/>
        <v>5269.3458849024119</v>
      </c>
      <c r="L114" s="6">
        <f t="shared" si="24"/>
        <v>747.14353961618167</v>
      </c>
      <c r="M114" s="6">
        <f t="shared" si="25"/>
        <v>126.72047710468897</v>
      </c>
      <c r="N114" s="6">
        <f t="shared" si="31"/>
        <v>4395.4818681815414</v>
      </c>
      <c r="O114" s="6">
        <f t="shared" si="39"/>
        <v>4078.9565508596347</v>
      </c>
      <c r="P114" s="6">
        <f t="shared" si="26"/>
        <v>-158.26265866095332</v>
      </c>
      <c r="Q114" s="6">
        <f t="shared" si="32"/>
        <v>120640.91082414216</v>
      </c>
      <c r="R114" s="6">
        <f t="shared" si="33"/>
        <v>81579.131017192689</v>
      </c>
      <c r="S114" s="6">
        <f t="shared" si="34"/>
        <v>22393.950031395725</v>
      </c>
      <c r="T114" s="6">
        <f t="shared" si="27"/>
        <v>294201.0464784897</v>
      </c>
      <c r="U114" s="6">
        <f t="shared" si="28"/>
        <v>294201.0464784897</v>
      </c>
    </row>
    <row r="115" spans="1:21" x14ac:dyDescent="0.25">
      <c r="A115" s="1">
        <v>96</v>
      </c>
      <c r="B115" s="6">
        <f t="shared" si="35"/>
        <v>688250.01566013275</v>
      </c>
      <c r="C115" s="6">
        <f t="shared" si="29"/>
        <v>4294.5729840971126</v>
      </c>
      <c r="D115" s="6">
        <f t="shared" si="36"/>
        <v>1426.8645855132263</v>
      </c>
      <c r="E115" s="6">
        <f t="shared" si="37"/>
        <v>2867.7083985838863</v>
      </c>
      <c r="F115" s="6">
        <f t="shared" si="30"/>
        <v>2867.7083985838863</v>
      </c>
      <c r="G115" s="6">
        <f t="shared" si="20"/>
        <v>0</v>
      </c>
      <c r="H115" s="6">
        <f t="shared" si="21"/>
        <v>686823.1510746195</v>
      </c>
      <c r="I115" s="6">
        <f t="shared" si="38"/>
        <v>1364103.3310633483</v>
      </c>
      <c r="J115" s="6">
        <f t="shared" si="22"/>
        <v>976.38281750188798</v>
      </c>
      <c r="K115" s="6">
        <f t="shared" si="23"/>
        <v>5270.9558015990006</v>
      </c>
      <c r="L115" s="6">
        <f t="shared" si="24"/>
        <v>745.60418363181043</v>
      </c>
      <c r="M115" s="6">
        <f t="shared" si="25"/>
        <v>126.92976627524544</v>
      </c>
      <c r="N115" s="6">
        <f t="shared" si="31"/>
        <v>4398.4218516919445</v>
      </c>
      <c r="O115" s="6">
        <f t="shared" si="39"/>
        <v>4092.3099931900447</v>
      </c>
      <c r="P115" s="6">
        <f t="shared" si="26"/>
        <v>-153.05592925094993</v>
      </c>
      <c r="Q115" s="6">
        <f t="shared" si="32"/>
        <v>122041.50254160234</v>
      </c>
      <c r="R115" s="6">
        <f t="shared" si="33"/>
        <v>81846.199863800895</v>
      </c>
      <c r="S115" s="6">
        <f t="shared" si="34"/>
        <v>21836.03687372907</v>
      </c>
      <c r="T115" s="6">
        <f t="shared" si="27"/>
        <v>297003.55776970735</v>
      </c>
      <c r="U115" s="6">
        <f t="shared" si="28"/>
        <v>297003.55776970735</v>
      </c>
    </row>
    <row r="116" spans="1:21" x14ac:dyDescent="0.25">
      <c r="A116" s="1">
        <v>97</v>
      </c>
      <c r="B116" s="6">
        <f t="shared" si="35"/>
        <v>686823.1510746195</v>
      </c>
      <c r="C116" s="6">
        <f t="shared" si="29"/>
        <v>4294.5729840971126</v>
      </c>
      <c r="D116" s="6">
        <f t="shared" si="36"/>
        <v>1432.8098546195315</v>
      </c>
      <c r="E116" s="6">
        <f t="shared" si="37"/>
        <v>2861.7631294775811</v>
      </c>
      <c r="F116" s="6">
        <f t="shared" si="30"/>
        <v>2861.7631294775811</v>
      </c>
      <c r="G116" s="6">
        <f t="shared" si="20"/>
        <v>0</v>
      </c>
      <c r="H116" s="6">
        <f t="shared" si="21"/>
        <v>685390.34121999994</v>
      </c>
      <c r="I116" s="6">
        <f t="shared" si="38"/>
        <v>1368569.0504052804</v>
      </c>
      <c r="J116" s="6">
        <f t="shared" si="22"/>
        <v>977.99539310679063</v>
      </c>
      <c r="K116" s="6">
        <f t="shared" si="23"/>
        <v>5272.5683772039029</v>
      </c>
      <c r="L116" s="6">
        <f t="shared" si="24"/>
        <v>744.0584136641711</v>
      </c>
      <c r="M116" s="6">
        <f t="shared" si="25"/>
        <v>127.13940110388279</v>
      </c>
      <c r="N116" s="6">
        <f t="shared" si="31"/>
        <v>4401.370562435849</v>
      </c>
      <c r="O116" s="6">
        <f t="shared" si="39"/>
        <v>4105.7071512158409</v>
      </c>
      <c r="P116" s="6">
        <f t="shared" si="26"/>
        <v>-147.83170561000406</v>
      </c>
      <c r="Q116" s="6">
        <f t="shared" si="32"/>
        <v>123444.78918462049</v>
      </c>
      <c r="R116" s="6">
        <f t="shared" si="33"/>
        <v>82114.143024316829</v>
      </c>
      <c r="S116" s="6">
        <f t="shared" si="34"/>
        <v>21274.4070062971</v>
      </c>
      <c r="T116" s="6">
        <f t="shared" si="27"/>
        <v>299815.87815317203</v>
      </c>
      <c r="U116" s="6">
        <f t="shared" si="28"/>
        <v>299815.87815317203</v>
      </c>
    </row>
    <row r="117" spans="1:21" x14ac:dyDescent="0.25">
      <c r="A117" s="1">
        <v>98</v>
      </c>
      <c r="B117" s="6">
        <f t="shared" si="35"/>
        <v>685390.34121999994</v>
      </c>
      <c r="C117" s="6">
        <f t="shared" si="29"/>
        <v>4294.5729840971126</v>
      </c>
      <c r="D117" s="6">
        <f t="shared" si="36"/>
        <v>1438.7798956804463</v>
      </c>
      <c r="E117" s="6">
        <f t="shared" si="37"/>
        <v>2855.7930884166663</v>
      </c>
      <c r="F117" s="6">
        <f t="shared" si="30"/>
        <v>2855.7930884166663</v>
      </c>
      <c r="G117" s="6">
        <f t="shared" si="20"/>
        <v>0</v>
      </c>
      <c r="H117" s="6">
        <f t="shared" si="21"/>
        <v>683951.56132431945</v>
      </c>
      <c r="I117" s="6">
        <f t="shared" si="38"/>
        <v>1373049.3893502783</v>
      </c>
      <c r="J117" s="6">
        <f t="shared" si="22"/>
        <v>979.61063201140962</v>
      </c>
      <c r="K117" s="6">
        <f t="shared" si="23"/>
        <v>5274.1836161085221</v>
      </c>
      <c r="L117" s="6">
        <f t="shared" si="24"/>
        <v>742.50620298833326</v>
      </c>
      <c r="M117" s="6">
        <f t="shared" si="25"/>
        <v>127.34938216148325</v>
      </c>
      <c r="N117" s="6">
        <f t="shared" si="31"/>
        <v>4404.3280309587062</v>
      </c>
      <c r="O117" s="6">
        <f t="shared" si="39"/>
        <v>4119.148168050835</v>
      </c>
      <c r="P117" s="6">
        <f t="shared" si="26"/>
        <v>-142.58993145393561</v>
      </c>
      <c r="Q117" s="6">
        <f t="shared" si="32"/>
        <v>124850.76844018239</v>
      </c>
      <c r="R117" s="6">
        <f t="shared" si="33"/>
        <v>82382.963361016693</v>
      </c>
      <c r="S117" s="6">
        <f t="shared" si="34"/>
        <v>20709.037126059935</v>
      </c>
      <c r="T117" s="6">
        <f t="shared" si="27"/>
        <v>302638.04238463083</v>
      </c>
      <c r="U117" s="6">
        <f t="shared" si="28"/>
        <v>302638.04238463083</v>
      </c>
    </row>
    <row r="118" spans="1:21" x14ac:dyDescent="0.25">
      <c r="A118" s="1">
        <v>99</v>
      </c>
      <c r="B118" s="6">
        <f t="shared" si="35"/>
        <v>683951.56132431945</v>
      </c>
      <c r="C118" s="6">
        <f t="shared" si="29"/>
        <v>4294.5729840971126</v>
      </c>
      <c r="D118" s="6">
        <f t="shared" si="36"/>
        <v>1444.7748119124481</v>
      </c>
      <c r="E118" s="6">
        <f t="shared" si="37"/>
        <v>2849.7981721846645</v>
      </c>
      <c r="F118" s="6">
        <f t="shared" si="30"/>
        <v>2849.7981721846645</v>
      </c>
      <c r="G118" s="6">
        <f t="shared" si="20"/>
        <v>0</v>
      </c>
      <c r="H118" s="6">
        <f t="shared" si="21"/>
        <v>682506.78651240701</v>
      </c>
      <c r="I118" s="6">
        <f t="shared" si="38"/>
        <v>1377544.3957591183</v>
      </c>
      <c r="J118" s="6">
        <f t="shared" si="22"/>
        <v>981.22853861440183</v>
      </c>
      <c r="K118" s="6">
        <f t="shared" si="23"/>
        <v>5275.8015227115147</v>
      </c>
      <c r="L118" s="6">
        <f t="shared" si="24"/>
        <v>740.94752476801284</v>
      </c>
      <c r="M118" s="6">
        <f t="shared" si="25"/>
        <v>127.55971001987224</v>
      </c>
      <c r="N118" s="6">
        <f t="shared" si="31"/>
        <v>4407.2942879236298</v>
      </c>
      <c r="O118" s="6">
        <f t="shared" si="39"/>
        <v>4132.6331872773544</v>
      </c>
      <c r="P118" s="6">
        <f t="shared" si="26"/>
        <v>-137.33055032313769</v>
      </c>
      <c r="Q118" s="6">
        <f t="shared" si="32"/>
        <v>126259.43792573613</v>
      </c>
      <c r="R118" s="6">
        <f t="shared" si="33"/>
        <v>82652.663745547092</v>
      </c>
      <c r="S118" s="6">
        <f t="shared" si="34"/>
        <v>20139.903791724093</v>
      </c>
      <c r="T118" s="6">
        <f t="shared" si="27"/>
        <v>305470.08534462587</v>
      </c>
      <c r="U118" s="6">
        <f t="shared" si="28"/>
        <v>305470.08534462587</v>
      </c>
    </row>
    <row r="119" spans="1:21" x14ac:dyDescent="0.25">
      <c r="A119" s="1">
        <v>100</v>
      </c>
      <c r="B119" s="6">
        <f t="shared" si="35"/>
        <v>682506.78651240701</v>
      </c>
      <c r="C119" s="6">
        <f t="shared" si="29"/>
        <v>4294.5729840971126</v>
      </c>
      <c r="D119" s="6">
        <f t="shared" si="36"/>
        <v>1450.7947069620832</v>
      </c>
      <c r="E119" s="6">
        <f t="shared" si="37"/>
        <v>2843.7782771350294</v>
      </c>
      <c r="F119" s="6">
        <f t="shared" si="30"/>
        <v>2843.7782771350294</v>
      </c>
      <c r="G119" s="6">
        <f t="shared" si="20"/>
        <v>0</v>
      </c>
      <c r="H119" s="6">
        <f t="shared" si="21"/>
        <v>681055.99180544494</v>
      </c>
      <c r="I119" s="6">
        <f t="shared" si="38"/>
        <v>1382054.11764926</v>
      </c>
      <c r="J119" s="6">
        <f t="shared" si="22"/>
        <v>982.84911732168791</v>
      </c>
      <c r="K119" s="6">
        <f t="shared" si="23"/>
        <v>5277.4221014188006</v>
      </c>
      <c r="L119" s="6">
        <f t="shared" si="24"/>
        <v>739.38235205510762</v>
      </c>
      <c r="M119" s="6">
        <f t="shared" si="25"/>
        <v>127.77038525181943</v>
      </c>
      <c r="N119" s="6">
        <f t="shared" si="31"/>
        <v>4410.2693641118731</v>
      </c>
      <c r="O119" s="6">
        <f t="shared" si="39"/>
        <v>4146.1623529477802</v>
      </c>
      <c r="P119" s="6">
        <f t="shared" si="26"/>
        <v>-132.05350558204645</v>
      </c>
      <c r="Q119" s="6">
        <f t="shared" si="32"/>
        <v>127670.7951886229</v>
      </c>
      <c r="R119" s="6">
        <f t="shared" si="33"/>
        <v>82923.247058955589</v>
      </c>
      <c r="S119" s="6">
        <f t="shared" si="34"/>
        <v>19566.983422948499</v>
      </c>
      <c r="T119" s="6">
        <f t="shared" si="27"/>
        <v>308312.04203894868</v>
      </c>
      <c r="U119" s="6">
        <f t="shared" si="28"/>
        <v>308312.04203894868</v>
      </c>
    </row>
    <row r="120" spans="1:21" x14ac:dyDescent="0.25">
      <c r="A120" s="1">
        <v>101</v>
      </c>
      <c r="B120" s="6">
        <f t="shared" si="35"/>
        <v>681055.99180544494</v>
      </c>
      <c r="C120" s="6">
        <f t="shared" si="29"/>
        <v>4294.5729840971126</v>
      </c>
      <c r="D120" s="6">
        <f t="shared" si="36"/>
        <v>1456.8396849077585</v>
      </c>
      <c r="E120" s="6">
        <f t="shared" si="37"/>
        <v>2837.7332991893541</v>
      </c>
      <c r="F120" s="6">
        <f t="shared" si="30"/>
        <v>2837.7332991893541</v>
      </c>
      <c r="G120" s="6">
        <f t="shared" si="20"/>
        <v>0</v>
      </c>
      <c r="H120" s="6">
        <f t="shared" si="21"/>
        <v>679599.15212053712</v>
      </c>
      <c r="I120" s="6">
        <f t="shared" si="38"/>
        <v>1386578.6031953602</v>
      </c>
      <c r="J120" s="6">
        <f t="shared" si="22"/>
        <v>984.47237254646507</v>
      </c>
      <c r="K120" s="6">
        <f t="shared" si="23"/>
        <v>5279.0453566435772</v>
      </c>
      <c r="L120" s="6">
        <f t="shared" si="24"/>
        <v>737.8106577892321</v>
      </c>
      <c r="M120" s="6">
        <f t="shared" si="25"/>
        <v>127.98140843104046</v>
      </c>
      <c r="N120" s="6">
        <f t="shared" si="31"/>
        <v>4413.2532904233049</v>
      </c>
      <c r="O120" s="6">
        <f t="shared" si="39"/>
        <v>4159.7358095860809</v>
      </c>
      <c r="P120" s="6">
        <f t="shared" si="26"/>
        <v>-126.75874041861198</v>
      </c>
      <c r="Q120" s="6">
        <f t="shared" si="32"/>
        <v>129084.83770550415</v>
      </c>
      <c r="R120" s="6">
        <f t="shared" si="33"/>
        <v>83194.7161917216</v>
      </c>
      <c r="S120" s="6">
        <f t="shared" si="34"/>
        <v>18990.252299545667</v>
      </c>
      <c r="T120" s="6">
        <f t="shared" si="27"/>
        <v>311163.94759909681</v>
      </c>
      <c r="U120" s="6">
        <f t="shared" si="28"/>
        <v>311163.94759909681</v>
      </c>
    </row>
    <row r="121" spans="1:21" x14ac:dyDescent="0.25">
      <c r="A121" s="1">
        <v>102</v>
      </c>
      <c r="B121" s="6">
        <f t="shared" si="35"/>
        <v>679599.15212053712</v>
      </c>
      <c r="C121" s="6">
        <f t="shared" si="29"/>
        <v>4294.5729840971126</v>
      </c>
      <c r="D121" s="6">
        <f t="shared" si="36"/>
        <v>1462.9098502615411</v>
      </c>
      <c r="E121" s="6">
        <f t="shared" si="37"/>
        <v>2831.6631338355714</v>
      </c>
      <c r="F121" s="6">
        <f t="shared" si="30"/>
        <v>2831.6631338355714</v>
      </c>
      <c r="G121" s="6">
        <f t="shared" si="20"/>
        <v>0</v>
      </c>
      <c r="H121" s="6">
        <f t="shared" si="21"/>
        <v>678136.2422702756</v>
      </c>
      <c r="I121" s="6">
        <f t="shared" si="38"/>
        <v>1391117.9007297866</v>
      </c>
      <c r="J121" s="6">
        <f t="shared" si="22"/>
        <v>986.09830870921996</v>
      </c>
      <c r="K121" s="6">
        <f t="shared" si="23"/>
        <v>5280.6712928063325</v>
      </c>
      <c r="L121" s="6">
        <f t="shared" si="24"/>
        <v>736.23241479724857</v>
      </c>
      <c r="M121" s="6">
        <f t="shared" si="25"/>
        <v>128.19278013219861</v>
      </c>
      <c r="N121" s="6">
        <f t="shared" si="31"/>
        <v>4416.246097876885</v>
      </c>
      <c r="O121" s="6">
        <f t="shared" si="39"/>
        <v>4173.3537021893599</v>
      </c>
      <c r="P121" s="6">
        <f t="shared" si="26"/>
        <v>-121.44619784376255</v>
      </c>
      <c r="Q121" s="6">
        <f t="shared" si="32"/>
        <v>130501.56288178498</v>
      </c>
      <c r="R121" s="6">
        <f t="shared" si="33"/>
        <v>83467.074043787186</v>
      </c>
      <c r="S121" s="6">
        <f t="shared" si="34"/>
        <v>18409.686560678863</v>
      </c>
      <c r="T121" s="6">
        <f t="shared" si="27"/>
        <v>314025.83728273114</v>
      </c>
      <c r="U121" s="6">
        <f t="shared" si="28"/>
        <v>314025.83728273114</v>
      </c>
    </row>
    <row r="122" spans="1:21" x14ac:dyDescent="0.25">
      <c r="A122" s="1">
        <v>103</v>
      </c>
      <c r="B122" s="6">
        <f t="shared" si="35"/>
        <v>678136.2422702756</v>
      </c>
      <c r="C122" s="6">
        <f t="shared" si="29"/>
        <v>4294.5729840971126</v>
      </c>
      <c r="D122" s="6">
        <f t="shared" si="36"/>
        <v>1469.0053079709642</v>
      </c>
      <c r="E122" s="6">
        <f t="shared" si="37"/>
        <v>2825.5676761261484</v>
      </c>
      <c r="F122" s="6">
        <f t="shared" si="30"/>
        <v>2825.5676761261484</v>
      </c>
      <c r="G122" s="6">
        <f t="shared" si="20"/>
        <v>0</v>
      </c>
      <c r="H122" s="6">
        <f t="shared" si="21"/>
        <v>676667.23696230468</v>
      </c>
      <c r="I122" s="6">
        <f t="shared" si="38"/>
        <v>1395672.0587431348</v>
      </c>
      <c r="J122" s="6">
        <f t="shared" si="22"/>
        <v>987.72693023773911</v>
      </c>
      <c r="K122" s="6">
        <f t="shared" si="23"/>
        <v>5282.2999143348516</v>
      </c>
      <c r="L122" s="6">
        <f t="shared" si="24"/>
        <v>734.6475957927986</v>
      </c>
      <c r="M122" s="6">
        <f t="shared" si="25"/>
        <v>128.4045009309061</v>
      </c>
      <c r="N122" s="6">
        <f t="shared" si="31"/>
        <v>4419.2478176111472</v>
      </c>
      <c r="O122" s="6">
        <f t="shared" si="39"/>
        <v>4187.0161762294047</v>
      </c>
      <c r="P122" s="6">
        <f t="shared" si="26"/>
        <v>-116.11582069087126</v>
      </c>
      <c r="Q122" s="6">
        <f t="shared" si="32"/>
        <v>131920.96805103362</v>
      </c>
      <c r="R122" s="6">
        <f t="shared" si="33"/>
        <v>83740.323524588093</v>
      </c>
      <c r="S122" s="6">
        <f t="shared" si="34"/>
        <v>17825.262204054292</v>
      </c>
      <c r="T122" s="6">
        <f t="shared" si="27"/>
        <v>316897.74647413555</v>
      </c>
      <c r="U122" s="6">
        <f t="shared" si="28"/>
        <v>316897.74647413555</v>
      </c>
    </row>
    <row r="123" spans="1:21" x14ac:dyDescent="0.25">
      <c r="A123" s="1">
        <v>104</v>
      </c>
      <c r="B123" s="6">
        <f t="shared" si="35"/>
        <v>676667.23696230468</v>
      </c>
      <c r="C123" s="6">
        <f t="shared" si="29"/>
        <v>4294.5729840971126</v>
      </c>
      <c r="D123" s="6">
        <f t="shared" si="36"/>
        <v>1475.1261634208431</v>
      </c>
      <c r="E123" s="6">
        <f t="shared" si="37"/>
        <v>2819.4468206762695</v>
      </c>
      <c r="F123" s="6">
        <f t="shared" si="30"/>
        <v>2819.4468206762695</v>
      </c>
      <c r="G123" s="6">
        <f t="shared" si="20"/>
        <v>0</v>
      </c>
      <c r="H123" s="6">
        <f t="shared" si="21"/>
        <v>675192.11079888383</v>
      </c>
      <c r="I123" s="6">
        <f t="shared" si="38"/>
        <v>1400241.1258847457</v>
      </c>
      <c r="J123" s="6">
        <f t="shared" si="22"/>
        <v>989.35824156712272</v>
      </c>
      <c r="K123" s="6">
        <f t="shared" si="23"/>
        <v>5283.9312256642352</v>
      </c>
      <c r="L123" s="6">
        <f t="shared" si="24"/>
        <v>733.0561733758301</v>
      </c>
      <c r="M123" s="6">
        <f t="shared" si="25"/>
        <v>128.61657140372597</v>
      </c>
      <c r="N123" s="6">
        <f t="shared" si="31"/>
        <v>4422.2584808846786</v>
      </c>
      <c r="O123" s="6">
        <f t="shared" si="39"/>
        <v>4200.7233776542371</v>
      </c>
      <c r="P123" s="6">
        <f t="shared" si="26"/>
        <v>-110.76755161522078</v>
      </c>
      <c r="Q123" s="6">
        <f t="shared" si="32"/>
        <v>133343.05047439717</v>
      </c>
      <c r="R123" s="6">
        <f t="shared" si="33"/>
        <v>84014.467553084745</v>
      </c>
      <c r="S123" s="6">
        <f t="shared" si="34"/>
        <v>17236.955085109046</v>
      </c>
      <c r="T123" s="6">
        <f t="shared" si="27"/>
        <v>319779.71068467817</v>
      </c>
      <c r="U123" s="6">
        <f t="shared" si="28"/>
        <v>319779.71068467817</v>
      </c>
    </row>
    <row r="124" spans="1:21" x14ac:dyDescent="0.25">
      <c r="A124" s="1">
        <v>105</v>
      </c>
      <c r="B124" s="6">
        <f t="shared" si="35"/>
        <v>675192.11079888383</v>
      </c>
      <c r="C124" s="6">
        <f t="shared" si="29"/>
        <v>4294.5729840971126</v>
      </c>
      <c r="D124" s="6">
        <f t="shared" si="36"/>
        <v>1481.2725224350966</v>
      </c>
      <c r="E124" s="6">
        <f t="shared" si="37"/>
        <v>2813.300461662016</v>
      </c>
      <c r="F124" s="6">
        <f t="shared" si="30"/>
        <v>2813.300461662016</v>
      </c>
      <c r="G124" s="6">
        <f t="shared" si="20"/>
        <v>0</v>
      </c>
      <c r="H124" s="6">
        <f t="shared" si="21"/>
        <v>673710.83827644878</v>
      </c>
      <c r="I124" s="6">
        <f t="shared" si="38"/>
        <v>1404825.1509632256</v>
      </c>
      <c r="J124" s="6">
        <f t="shared" si="22"/>
        <v>990.99224713979572</v>
      </c>
      <c r="K124" s="6">
        <f t="shared" si="23"/>
        <v>5285.5652312369084</v>
      </c>
      <c r="L124" s="6">
        <f t="shared" si="24"/>
        <v>731.45812003212416</v>
      </c>
      <c r="M124" s="6">
        <f t="shared" si="25"/>
        <v>128.82899212817344</v>
      </c>
      <c r="N124" s="6">
        <f t="shared" si="31"/>
        <v>4425.2781190766109</v>
      </c>
      <c r="O124" s="6">
        <f t="shared" si="39"/>
        <v>4214.4754528896765</v>
      </c>
      <c r="P124" s="6">
        <f t="shared" si="26"/>
        <v>-105.4013330934672</v>
      </c>
      <c r="Q124" s="6">
        <f t="shared" si="32"/>
        <v>134767.80734001353</v>
      </c>
      <c r="R124" s="6">
        <f t="shared" si="33"/>
        <v>84289.509057793533</v>
      </c>
      <c r="S124" s="6">
        <f t="shared" si="34"/>
        <v>16644.740916194249</v>
      </c>
      <c r="T124" s="6">
        <f t="shared" si="27"/>
        <v>322671.76555327413</v>
      </c>
      <c r="U124" s="6">
        <f t="shared" si="28"/>
        <v>322671.76555327413</v>
      </c>
    </row>
    <row r="125" spans="1:21" x14ac:dyDescent="0.25">
      <c r="A125" s="1">
        <v>106</v>
      </c>
      <c r="B125" s="6">
        <f t="shared" si="35"/>
        <v>673710.83827644878</v>
      </c>
      <c r="C125" s="6">
        <f t="shared" si="29"/>
        <v>4294.5729840971126</v>
      </c>
      <c r="D125" s="6">
        <f t="shared" si="36"/>
        <v>1487.4444912785762</v>
      </c>
      <c r="E125" s="6">
        <f t="shared" si="37"/>
        <v>2807.1284928185364</v>
      </c>
      <c r="F125" s="6">
        <f t="shared" si="30"/>
        <v>2807.1284928185364</v>
      </c>
      <c r="G125" s="6">
        <f t="shared" si="20"/>
        <v>0</v>
      </c>
      <c r="H125" s="6">
        <f t="shared" si="21"/>
        <v>672223.39378517016</v>
      </c>
      <c r="I125" s="6">
        <f t="shared" si="38"/>
        <v>1409424.1829469674</v>
      </c>
      <c r="J125" s="6">
        <f t="shared" si="22"/>
        <v>992.62895140551962</v>
      </c>
      <c r="K125" s="6">
        <f t="shared" si="23"/>
        <v>5287.2019355026323</v>
      </c>
      <c r="L125" s="6">
        <f t="shared" si="24"/>
        <v>729.85340813281948</v>
      </c>
      <c r="M125" s="6">
        <f t="shared" si="25"/>
        <v>129.04176368271754</v>
      </c>
      <c r="N125" s="6">
        <f t="shared" si="31"/>
        <v>4428.3067636870946</v>
      </c>
      <c r="O125" s="6">
        <f t="shared" si="39"/>
        <v>4228.2725488409023</v>
      </c>
      <c r="P125" s="6">
        <f t="shared" si="26"/>
        <v>-100.01710742309615</v>
      </c>
      <c r="Q125" s="6">
        <f t="shared" si="32"/>
        <v>136195.23576241941</v>
      </c>
      <c r="R125" s="6">
        <f t="shared" si="33"/>
        <v>84565.450976818043</v>
      </c>
      <c r="S125" s="6">
        <f t="shared" si="34"/>
        <v>16048.595265753742</v>
      </c>
      <c r="T125" s="6">
        <f t="shared" si="27"/>
        <v>325573.94684685033</v>
      </c>
      <c r="U125" s="6">
        <f t="shared" si="28"/>
        <v>325573.94684685033</v>
      </c>
    </row>
    <row r="126" spans="1:21" x14ac:dyDescent="0.25">
      <c r="A126" s="1">
        <v>107</v>
      </c>
      <c r="B126" s="6">
        <f t="shared" si="35"/>
        <v>672223.39378517016</v>
      </c>
      <c r="C126" s="6">
        <f t="shared" si="29"/>
        <v>4294.5729840971126</v>
      </c>
      <c r="D126" s="6">
        <f t="shared" si="36"/>
        <v>1493.6421766589037</v>
      </c>
      <c r="E126" s="6">
        <f t="shared" si="37"/>
        <v>2800.9308074382088</v>
      </c>
      <c r="F126" s="6">
        <f t="shared" si="30"/>
        <v>2800.9308074382088</v>
      </c>
      <c r="G126" s="6">
        <f t="shared" si="20"/>
        <v>0</v>
      </c>
      <c r="H126" s="6">
        <f t="shared" si="21"/>
        <v>670729.75160851132</v>
      </c>
      <c r="I126" s="6">
        <f t="shared" si="38"/>
        <v>1414038.2709646742</v>
      </c>
      <c r="J126" s="6">
        <f t="shared" si="22"/>
        <v>994.26835882140551</v>
      </c>
      <c r="K126" s="6">
        <f t="shared" si="23"/>
        <v>5288.8413429185184</v>
      </c>
      <c r="L126" s="6">
        <f t="shared" si="24"/>
        <v>728.24200993393436</v>
      </c>
      <c r="M126" s="6">
        <f t="shared" si="25"/>
        <v>129.25488664678272</v>
      </c>
      <c r="N126" s="6">
        <f t="shared" si="31"/>
        <v>4431.3444463378019</v>
      </c>
      <c r="O126" s="6">
        <f t="shared" si="39"/>
        <v>4242.1148128940222</v>
      </c>
      <c r="P126" s="6">
        <f t="shared" si="26"/>
        <v>-94.614816721889838</v>
      </c>
      <c r="Q126" s="6">
        <f t="shared" si="32"/>
        <v>137625.33278195446</v>
      </c>
      <c r="R126" s="6">
        <f t="shared" si="33"/>
        <v>84842.296257880444</v>
      </c>
      <c r="S126" s="6">
        <f t="shared" si="34"/>
        <v>15448.493557497815</v>
      </c>
      <c r="T126" s="6">
        <f t="shared" si="27"/>
        <v>328486.29046081181</v>
      </c>
      <c r="U126" s="6">
        <f t="shared" si="28"/>
        <v>328486.29046081181</v>
      </c>
    </row>
    <row r="127" spans="1:21" x14ac:dyDescent="0.25">
      <c r="A127" s="1">
        <v>108</v>
      </c>
      <c r="B127" s="6">
        <f t="shared" si="35"/>
        <v>670729.75160851132</v>
      </c>
      <c r="C127" s="6">
        <f t="shared" si="29"/>
        <v>4294.5729840971126</v>
      </c>
      <c r="D127" s="6">
        <f t="shared" si="36"/>
        <v>1499.8656857283154</v>
      </c>
      <c r="E127" s="6">
        <f t="shared" si="37"/>
        <v>2794.7072983687972</v>
      </c>
      <c r="F127" s="6">
        <f t="shared" si="30"/>
        <v>2794.7072983687972</v>
      </c>
      <c r="G127" s="6">
        <f t="shared" si="20"/>
        <v>0</v>
      </c>
      <c r="H127" s="6">
        <f t="shared" si="21"/>
        <v>669229.88592278305</v>
      </c>
      <c r="I127" s="6">
        <f t="shared" si="38"/>
        <v>1418667.464305883</v>
      </c>
      <c r="J127" s="6">
        <f t="shared" si="22"/>
        <v>995.91047385192576</v>
      </c>
      <c r="K127" s="6">
        <f t="shared" si="23"/>
        <v>5290.483457949038</v>
      </c>
      <c r="L127" s="6">
        <f t="shared" si="24"/>
        <v>726.62389757588733</v>
      </c>
      <c r="M127" s="6">
        <f t="shared" si="25"/>
        <v>129.46836160075034</v>
      </c>
      <c r="N127" s="6">
        <f t="shared" si="31"/>
        <v>4434.3911987724005</v>
      </c>
      <c r="O127" s="6">
        <f t="shared" si="39"/>
        <v>4256.0023929176486</v>
      </c>
      <c r="P127" s="6">
        <f t="shared" si="26"/>
        <v>-89.194402927375904</v>
      </c>
      <c r="Q127" s="6">
        <f t="shared" si="32"/>
        <v>139058.09536416159</v>
      </c>
      <c r="R127" s="6">
        <f t="shared" si="33"/>
        <v>85120.047858352977</v>
      </c>
      <c r="S127" s="6">
        <f t="shared" si="34"/>
        <v>14844.411069573049</v>
      </c>
      <c r="T127" s="6">
        <f t="shared" si="27"/>
        <v>331408.83241950936</v>
      </c>
      <c r="U127" s="6">
        <f t="shared" si="28"/>
        <v>331408.83241950936</v>
      </c>
    </row>
    <row r="128" spans="1:21" x14ac:dyDescent="0.25">
      <c r="A128" s="1">
        <v>109</v>
      </c>
      <c r="B128" s="6">
        <f t="shared" si="35"/>
        <v>669229.88592278305</v>
      </c>
      <c r="C128" s="6">
        <f t="shared" si="29"/>
        <v>4294.5729840971126</v>
      </c>
      <c r="D128" s="6">
        <f t="shared" si="36"/>
        <v>1506.1151260855167</v>
      </c>
      <c r="E128" s="6">
        <f t="shared" si="37"/>
        <v>2788.4578580115958</v>
      </c>
      <c r="F128" s="6">
        <f t="shared" si="30"/>
        <v>2788.4578580115958</v>
      </c>
      <c r="G128" s="6">
        <f t="shared" si="20"/>
        <v>0</v>
      </c>
      <c r="H128" s="6">
        <f t="shared" si="21"/>
        <v>667723.77079669759</v>
      </c>
      <c r="I128" s="6">
        <f t="shared" si="38"/>
        <v>1423311.8124214925</v>
      </c>
      <c r="J128" s="6">
        <f t="shared" si="22"/>
        <v>997.55530096892619</v>
      </c>
      <c r="K128" s="6">
        <f t="shared" si="23"/>
        <v>5292.1282850660391</v>
      </c>
      <c r="L128" s="6">
        <f t="shared" si="24"/>
        <v>724.99904308301495</v>
      </c>
      <c r="M128" s="6">
        <f t="shared" si="25"/>
        <v>129.68218912596041</v>
      </c>
      <c r="N128" s="6">
        <f t="shared" si="31"/>
        <v>4437.4470528570637</v>
      </c>
      <c r="O128" s="6">
        <f t="shared" si="39"/>
        <v>4269.9354372644766</v>
      </c>
      <c r="P128" s="6">
        <f t="shared" si="26"/>
        <v>-83.755807796293539</v>
      </c>
      <c r="Q128" s="6">
        <f t="shared" si="32"/>
        <v>140493.52039918303</v>
      </c>
      <c r="R128" s="6">
        <f t="shared" si="33"/>
        <v>85398.70874528955</v>
      </c>
      <c r="S128" s="6">
        <f t="shared" si="34"/>
        <v>14236.322933726318</v>
      </c>
      <c r="T128" s="6">
        <f t="shared" si="27"/>
        <v>334341.60887670994</v>
      </c>
      <c r="U128" s="6">
        <f t="shared" si="28"/>
        <v>334341.60887670994</v>
      </c>
    </row>
    <row r="129" spans="1:21" x14ac:dyDescent="0.25">
      <c r="A129" s="1">
        <v>110</v>
      </c>
      <c r="B129" s="6">
        <f t="shared" si="35"/>
        <v>667723.77079669759</v>
      </c>
      <c r="C129" s="6">
        <f t="shared" si="29"/>
        <v>4294.5729840971126</v>
      </c>
      <c r="D129" s="6">
        <f t="shared" si="36"/>
        <v>1512.3906057775393</v>
      </c>
      <c r="E129" s="6">
        <f t="shared" si="37"/>
        <v>2782.1823783195732</v>
      </c>
      <c r="F129" s="6">
        <f t="shared" si="30"/>
        <v>2782.1823783195732</v>
      </c>
      <c r="G129" s="6">
        <f t="shared" si="20"/>
        <v>0</v>
      </c>
      <c r="H129" s="6">
        <f t="shared" si="21"/>
        <v>666211.38019092008</v>
      </c>
      <c r="I129" s="6">
        <f t="shared" si="38"/>
        <v>1427971.3649242905</v>
      </c>
      <c r="J129" s="6">
        <f t="shared" si="22"/>
        <v>999.20284465163786</v>
      </c>
      <c r="K129" s="6">
        <f t="shared" si="23"/>
        <v>5293.7758287487504</v>
      </c>
      <c r="L129" s="6">
        <f t="shared" si="24"/>
        <v>723.36741836308909</v>
      </c>
      <c r="M129" s="6">
        <f t="shared" si="25"/>
        <v>129.89636980471292</v>
      </c>
      <c r="N129" s="6">
        <f t="shared" si="31"/>
        <v>4440.5120405809485</v>
      </c>
      <c r="O129" s="6">
        <f t="shared" si="39"/>
        <v>4283.9140947728702</v>
      </c>
      <c r="P129" s="6">
        <f t="shared" si="26"/>
        <v>-78.298972904039147</v>
      </c>
      <c r="Q129" s="6">
        <f t="shared" si="32"/>
        <v>141931.60470115297</v>
      </c>
      <c r="R129" s="6">
        <f t="shared" si="33"/>
        <v>85678.281895457418</v>
      </c>
      <c r="S129" s="6">
        <f t="shared" si="34"/>
        <v>13624.204134465166</v>
      </c>
      <c r="T129" s="6">
        <f t="shared" si="27"/>
        <v>337284.65611606772</v>
      </c>
      <c r="U129" s="6">
        <f t="shared" si="28"/>
        <v>337284.65611606772</v>
      </c>
    </row>
    <row r="130" spans="1:21" x14ac:dyDescent="0.25">
      <c r="A130" s="1">
        <v>111</v>
      </c>
      <c r="B130" s="6">
        <f t="shared" si="35"/>
        <v>666211.38019092008</v>
      </c>
      <c r="C130" s="6">
        <f t="shared" si="29"/>
        <v>4294.5729840971126</v>
      </c>
      <c r="D130" s="6">
        <f t="shared" si="36"/>
        <v>1518.6922333016123</v>
      </c>
      <c r="E130" s="6">
        <f t="shared" si="37"/>
        <v>2775.8807507955003</v>
      </c>
      <c r="F130" s="6">
        <f t="shared" si="30"/>
        <v>2775.8807507955003</v>
      </c>
      <c r="G130" s="6">
        <f t="shared" si="20"/>
        <v>0</v>
      </c>
      <c r="H130" s="6">
        <f t="shared" si="21"/>
        <v>664692.6879576185</v>
      </c>
      <c r="I130" s="6">
        <f t="shared" si="38"/>
        <v>1432646.171589484</v>
      </c>
      <c r="J130" s="6">
        <f t="shared" si="22"/>
        <v>1000.85310938669</v>
      </c>
      <c r="K130" s="6">
        <f t="shared" si="23"/>
        <v>5295.4260934838021</v>
      </c>
      <c r="L130" s="6">
        <f t="shared" si="24"/>
        <v>721.72899520683006</v>
      </c>
      <c r="M130" s="6">
        <f t="shared" si="25"/>
        <v>130.1109042202697</v>
      </c>
      <c r="N130" s="6">
        <f t="shared" si="31"/>
        <v>4443.586194056702</v>
      </c>
      <c r="O130" s="6">
        <f t="shared" si="39"/>
        <v>4297.9385147684507</v>
      </c>
      <c r="P130" s="6">
        <f t="shared" si="26"/>
        <v>-72.823839644125655</v>
      </c>
      <c r="Q130" s="6">
        <f t="shared" si="32"/>
        <v>143372.34500758568</v>
      </c>
      <c r="R130" s="6">
        <f t="shared" si="33"/>
        <v>85958.770295369031</v>
      </c>
      <c r="S130" s="6">
        <f t="shared" si="34"/>
        <v>13008.029508212727</v>
      </c>
      <c r="T130" s="6">
        <f t="shared" si="27"/>
        <v>340238.01055159746</v>
      </c>
      <c r="U130" s="6">
        <f t="shared" si="28"/>
        <v>340238.01055159746</v>
      </c>
    </row>
    <row r="131" spans="1:21" x14ac:dyDescent="0.25">
      <c r="A131" s="1">
        <v>112</v>
      </c>
      <c r="B131" s="6">
        <f t="shared" si="35"/>
        <v>664692.6879576185</v>
      </c>
      <c r="C131" s="6">
        <f t="shared" si="29"/>
        <v>4294.5729840971126</v>
      </c>
      <c r="D131" s="6">
        <f t="shared" si="36"/>
        <v>1525.0201176070354</v>
      </c>
      <c r="E131" s="6">
        <f t="shared" si="37"/>
        <v>2769.5528664900771</v>
      </c>
      <c r="F131" s="6">
        <f t="shared" si="30"/>
        <v>2769.5528664900771</v>
      </c>
      <c r="G131" s="6">
        <f t="shared" si="20"/>
        <v>0</v>
      </c>
      <c r="H131" s="6">
        <f t="shared" si="21"/>
        <v>663167.66784001142</v>
      </c>
      <c r="I131" s="6">
        <f t="shared" si="38"/>
        <v>1437336.2823552315</v>
      </c>
      <c r="J131" s="6">
        <f t="shared" si="22"/>
        <v>1002.5060996681217</v>
      </c>
      <c r="K131" s="6">
        <f t="shared" si="23"/>
        <v>5297.0790837652339</v>
      </c>
      <c r="L131" s="6">
        <f t="shared" si="24"/>
        <v>720.08374528742013</v>
      </c>
      <c r="M131" s="6">
        <f t="shared" si="25"/>
        <v>130.32579295685582</v>
      </c>
      <c r="N131" s="6">
        <f t="shared" si="31"/>
        <v>4446.6695455209574</v>
      </c>
      <c r="O131" s="6">
        <f t="shared" si="39"/>
        <v>4312.0088470656929</v>
      </c>
      <c r="P131" s="6">
        <f t="shared" si="26"/>
        <v>-67.330349227632269</v>
      </c>
      <c r="Q131" s="6">
        <f t="shared" si="32"/>
        <v>144815.73797875998</v>
      </c>
      <c r="R131" s="6">
        <f t="shared" si="33"/>
        <v>86240.176941313883</v>
      </c>
      <c r="S131" s="6">
        <f t="shared" si="34"/>
        <v>12387.773742458128</v>
      </c>
      <c r="T131" s="6">
        <f t="shared" si="27"/>
        <v>343201.70872814953</v>
      </c>
      <c r="U131" s="6">
        <f t="shared" si="28"/>
        <v>343201.70872814953</v>
      </c>
    </row>
    <row r="132" spans="1:21" x14ac:dyDescent="0.25">
      <c r="A132" s="1">
        <v>113</v>
      </c>
      <c r="B132" s="6">
        <f t="shared" si="35"/>
        <v>663167.66784001142</v>
      </c>
      <c r="C132" s="6">
        <f t="shared" si="29"/>
        <v>4294.5729840971126</v>
      </c>
      <c r="D132" s="6">
        <f t="shared" si="36"/>
        <v>1531.3743680970651</v>
      </c>
      <c r="E132" s="6">
        <f t="shared" si="37"/>
        <v>2763.1986160000474</v>
      </c>
      <c r="F132" s="6">
        <f t="shared" si="30"/>
        <v>2763.1986160000474</v>
      </c>
      <c r="G132" s="6">
        <f t="shared" si="20"/>
        <v>0</v>
      </c>
      <c r="H132" s="6">
        <f t="shared" si="21"/>
        <v>661636.29347191437</v>
      </c>
      <c r="I132" s="6">
        <f t="shared" si="38"/>
        <v>1442041.7473231757</v>
      </c>
      <c r="J132" s="6">
        <f t="shared" si="22"/>
        <v>1004.1618199973946</v>
      </c>
      <c r="K132" s="6">
        <f t="shared" si="23"/>
        <v>5298.7348040945071</v>
      </c>
      <c r="L132" s="6">
        <f t="shared" si="24"/>
        <v>718.43164016001231</v>
      </c>
      <c r="M132" s="6">
        <f t="shared" si="25"/>
        <v>130.54103659966131</v>
      </c>
      <c r="N132" s="6">
        <f t="shared" si="31"/>
        <v>4449.7621273348332</v>
      </c>
      <c r="O132" s="6">
        <f t="shared" si="39"/>
        <v>4326.1252419695256</v>
      </c>
      <c r="P132" s="6">
        <f t="shared" si="26"/>
        <v>-61.818442682653767</v>
      </c>
      <c r="Q132" s="6">
        <f t="shared" si="32"/>
        <v>146261.78019709946</v>
      </c>
      <c r="R132" s="6">
        <f t="shared" si="33"/>
        <v>86522.504839390531</v>
      </c>
      <c r="S132" s="6">
        <f t="shared" si="34"/>
        <v>11763.411374902164</v>
      </c>
      <c r="T132" s="6">
        <f t="shared" si="27"/>
        <v>346175.78732188686</v>
      </c>
      <c r="U132" s="6">
        <f t="shared" si="28"/>
        <v>346175.78732188686</v>
      </c>
    </row>
    <row r="133" spans="1:21" x14ac:dyDescent="0.25">
      <c r="A133" s="1">
        <v>114</v>
      </c>
      <c r="B133" s="6">
        <f t="shared" si="35"/>
        <v>661636.29347191437</v>
      </c>
      <c r="C133" s="6">
        <f t="shared" si="29"/>
        <v>4294.5729840971126</v>
      </c>
      <c r="D133" s="6">
        <f t="shared" si="36"/>
        <v>1537.7550946308029</v>
      </c>
      <c r="E133" s="6">
        <f t="shared" si="37"/>
        <v>2756.8178894663097</v>
      </c>
      <c r="F133" s="6">
        <f t="shared" si="30"/>
        <v>2756.8178894663097</v>
      </c>
      <c r="G133" s="6">
        <f t="shared" si="20"/>
        <v>0</v>
      </c>
      <c r="H133" s="6">
        <f t="shared" si="21"/>
        <v>660098.53837728361</v>
      </c>
      <c r="I133" s="6">
        <f t="shared" si="38"/>
        <v>1446762.6167589792</v>
      </c>
      <c r="J133" s="6">
        <f t="shared" si="22"/>
        <v>1005.8202748834043</v>
      </c>
      <c r="K133" s="6">
        <f t="shared" si="23"/>
        <v>5300.3932589805172</v>
      </c>
      <c r="L133" s="6">
        <f t="shared" si="24"/>
        <v>716.77265126124053</v>
      </c>
      <c r="M133" s="6">
        <f t="shared" si="25"/>
        <v>130.75663573484258</v>
      </c>
      <c r="N133" s="6">
        <f t="shared" si="31"/>
        <v>4452.8639719844341</v>
      </c>
      <c r="O133" s="6">
        <f t="shared" si="39"/>
        <v>4340.2878502769363</v>
      </c>
      <c r="P133" s="6">
        <f t="shared" si="26"/>
        <v>-56.288060853748902</v>
      </c>
      <c r="Q133" s="6">
        <f t="shared" si="32"/>
        <v>147710.46816654885</v>
      </c>
      <c r="R133" s="6">
        <f t="shared" si="33"/>
        <v>86805.757005538748</v>
      </c>
      <c r="S133" s="6">
        <f t="shared" si="34"/>
        <v>11134.916792598015</v>
      </c>
      <c r="T133" s="6">
        <f t="shared" si="27"/>
        <v>349160.283140763</v>
      </c>
      <c r="U133" s="6">
        <f t="shared" si="28"/>
        <v>349160.283140763</v>
      </c>
    </row>
    <row r="134" spans="1:21" x14ac:dyDescent="0.25">
      <c r="A134" s="1">
        <v>115</v>
      </c>
      <c r="B134" s="6">
        <f t="shared" si="35"/>
        <v>660098.53837728361</v>
      </c>
      <c r="C134" s="6">
        <f t="shared" si="29"/>
        <v>4294.5729840971126</v>
      </c>
      <c r="D134" s="6">
        <f t="shared" si="36"/>
        <v>1544.1624075250975</v>
      </c>
      <c r="E134" s="6">
        <f t="shared" si="37"/>
        <v>2750.4105765720151</v>
      </c>
      <c r="F134" s="6">
        <f t="shared" si="30"/>
        <v>2750.4105765720151</v>
      </c>
      <c r="G134" s="6">
        <f t="shared" si="20"/>
        <v>0</v>
      </c>
      <c r="H134" s="6">
        <f t="shared" si="21"/>
        <v>658554.37596975849</v>
      </c>
      <c r="I134" s="6">
        <f t="shared" si="38"/>
        <v>1451498.9410928611</v>
      </c>
      <c r="J134" s="6">
        <f t="shared" si="22"/>
        <v>1007.4814688424941</v>
      </c>
      <c r="K134" s="6">
        <f t="shared" si="23"/>
        <v>5302.0544529396066</v>
      </c>
      <c r="L134" s="6">
        <f t="shared" si="24"/>
        <v>715.10674990872394</v>
      </c>
      <c r="M134" s="6">
        <f t="shared" si="25"/>
        <v>130.97259094952423</v>
      </c>
      <c r="N134" s="6">
        <f t="shared" si="31"/>
        <v>4455.975112081358</v>
      </c>
      <c r="O134" s="6">
        <f t="shared" si="39"/>
        <v>4354.4968232785823</v>
      </c>
      <c r="P134" s="6">
        <f t="shared" si="26"/>
        <v>-50.739144401387875</v>
      </c>
      <c r="Q134" s="6">
        <f t="shared" si="32"/>
        <v>149161.79831194613</v>
      </c>
      <c r="R134" s="6">
        <f t="shared" si="33"/>
        <v>87089.936465571664</v>
      </c>
      <c r="S134" s="6">
        <f t="shared" si="34"/>
        <v>10502.264231087232</v>
      </c>
      <c r="T134" s="6">
        <f t="shared" si="27"/>
        <v>352155.23312500294</v>
      </c>
      <c r="U134" s="6">
        <f t="shared" si="28"/>
        <v>352155.23312500294</v>
      </c>
    </row>
    <row r="135" spans="1:21" x14ac:dyDescent="0.25">
      <c r="A135" s="1">
        <v>116</v>
      </c>
      <c r="B135" s="6">
        <f t="shared" si="35"/>
        <v>658554.37596975849</v>
      </c>
      <c r="C135" s="6">
        <f t="shared" si="29"/>
        <v>4294.5729840971126</v>
      </c>
      <c r="D135" s="6">
        <f t="shared" si="36"/>
        <v>1550.5964175564523</v>
      </c>
      <c r="E135" s="6">
        <f t="shared" si="37"/>
        <v>2743.9765665406603</v>
      </c>
      <c r="F135" s="6">
        <f t="shared" si="30"/>
        <v>2743.9765665406603</v>
      </c>
      <c r="G135" s="6">
        <f t="shared" si="20"/>
        <v>0</v>
      </c>
      <c r="H135" s="6">
        <f t="shared" si="21"/>
        <v>657003.77955220209</v>
      </c>
      <c r="I135" s="6">
        <f t="shared" si="38"/>
        <v>1456250.7709201365</v>
      </c>
      <c r="J135" s="6">
        <f t="shared" si="22"/>
        <v>1009.1454063984653</v>
      </c>
      <c r="K135" s="6">
        <f t="shared" si="23"/>
        <v>5303.7183904955782</v>
      </c>
      <c r="L135" s="6">
        <f t="shared" si="24"/>
        <v>713.43390730057172</v>
      </c>
      <c r="M135" s="6">
        <f t="shared" si="25"/>
        <v>131.1889028318005</v>
      </c>
      <c r="N135" s="6">
        <f t="shared" si="31"/>
        <v>4459.095580363206</v>
      </c>
      <c r="O135" s="6">
        <f t="shared" si="39"/>
        <v>4368.7523127604081</v>
      </c>
      <c r="P135" s="6">
        <f t="shared" si="26"/>
        <v>-45.171633801398912</v>
      </c>
      <c r="Q135" s="6">
        <f t="shared" si="32"/>
        <v>150615.76697839063</v>
      </c>
      <c r="R135" s="6">
        <f t="shared" si="33"/>
        <v>87375.046255208188</v>
      </c>
      <c r="S135" s="6">
        <f t="shared" si="34"/>
        <v>9865.4277735305805</v>
      </c>
      <c r="T135" s="6">
        <f t="shared" si="27"/>
        <v>355160.67434758489</v>
      </c>
      <c r="U135" s="6">
        <f t="shared" si="28"/>
        <v>355160.67434758489</v>
      </c>
    </row>
    <row r="136" spans="1:21" x14ac:dyDescent="0.25">
      <c r="A136" s="1">
        <v>117</v>
      </c>
      <c r="B136" s="6">
        <f t="shared" si="35"/>
        <v>657003.77955220209</v>
      </c>
      <c r="C136" s="6">
        <f t="shared" si="29"/>
        <v>4294.5729840971126</v>
      </c>
      <c r="D136" s="6">
        <f t="shared" si="36"/>
        <v>1557.0572359629373</v>
      </c>
      <c r="E136" s="6">
        <f t="shared" si="37"/>
        <v>2737.5157481341753</v>
      </c>
      <c r="F136" s="6">
        <f t="shared" si="30"/>
        <v>2737.5157481341753</v>
      </c>
      <c r="G136" s="6">
        <f t="shared" si="20"/>
        <v>0</v>
      </c>
      <c r="H136" s="6">
        <f t="shared" si="21"/>
        <v>655446.72231623915</v>
      </c>
      <c r="I136" s="6">
        <f t="shared" si="38"/>
        <v>1461018.1570017557</v>
      </c>
      <c r="J136" s="6">
        <f t="shared" si="22"/>
        <v>1010.8120920825917</v>
      </c>
      <c r="K136" s="6">
        <f t="shared" si="23"/>
        <v>5305.3850761797039</v>
      </c>
      <c r="L136" s="6">
        <f t="shared" si="24"/>
        <v>711.75409451488565</v>
      </c>
      <c r="M136" s="6">
        <f t="shared" si="25"/>
        <v>131.40557197073693</v>
      </c>
      <c r="N136" s="6">
        <f t="shared" si="31"/>
        <v>4462.2254096940815</v>
      </c>
      <c r="O136" s="6">
        <f t="shared" si="39"/>
        <v>4383.0544710052654</v>
      </c>
      <c r="P136" s="6">
        <f t="shared" si="26"/>
        <v>-39.585469344408011</v>
      </c>
      <c r="Q136" s="6">
        <f t="shared" si="32"/>
        <v>152072.37043060694</v>
      </c>
      <c r="R136" s="6">
        <f t="shared" si="33"/>
        <v>87661.089420105331</v>
      </c>
      <c r="S136" s="6">
        <f t="shared" si="34"/>
        <v>9224.3813498344389</v>
      </c>
      <c r="T136" s="6">
        <f t="shared" si="27"/>
        <v>358176.64401472412</v>
      </c>
      <c r="U136" s="6">
        <f t="shared" si="28"/>
        <v>358176.64401472412</v>
      </c>
    </row>
    <row r="137" spans="1:21" x14ac:dyDescent="0.25">
      <c r="A137" s="1">
        <v>118</v>
      </c>
      <c r="B137" s="6">
        <f t="shared" si="35"/>
        <v>655446.72231623915</v>
      </c>
      <c r="C137" s="6">
        <f t="shared" si="29"/>
        <v>4294.5729840971126</v>
      </c>
      <c r="D137" s="6">
        <f t="shared" si="36"/>
        <v>1563.5449744461162</v>
      </c>
      <c r="E137" s="6">
        <f t="shared" si="37"/>
        <v>2731.0280096509964</v>
      </c>
      <c r="F137" s="6">
        <f t="shared" si="30"/>
        <v>2731.0280096509964</v>
      </c>
      <c r="G137" s="6">
        <f t="shared" si="20"/>
        <v>0</v>
      </c>
      <c r="H137" s="6">
        <f t="shared" si="21"/>
        <v>653883.17734179308</v>
      </c>
      <c r="I137" s="6">
        <f t="shared" si="38"/>
        <v>1465801.1502648473</v>
      </c>
      <c r="J137" s="6">
        <f t="shared" si="22"/>
        <v>1012.4815304336302</v>
      </c>
      <c r="K137" s="6">
        <f t="shared" si="23"/>
        <v>5307.0545145307424</v>
      </c>
      <c r="L137" s="6">
        <f t="shared" si="24"/>
        <v>710.06728250925914</v>
      </c>
      <c r="M137" s="6">
        <f t="shared" si="25"/>
        <v>131.62259895637192</v>
      </c>
      <c r="N137" s="6">
        <f t="shared" si="31"/>
        <v>4465.3646330651118</v>
      </c>
      <c r="O137" s="6">
        <f t="shared" si="39"/>
        <v>4397.4034507945398</v>
      </c>
      <c r="P137" s="6">
        <f t="shared" si="26"/>
        <v>-33.980591135285977</v>
      </c>
      <c r="Q137" s="6">
        <f t="shared" si="32"/>
        <v>153531.60485230474</v>
      </c>
      <c r="R137" s="6">
        <f t="shared" si="33"/>
        <v>87948.06901589084</v>
      </c>
      <c r="S137" s="6">
        <f t="shared" si="34"/>
        <v>8579.0987357719132</v>
      </c>
      <c r="T137" s="6">
        <f t="shared" si="27"/>
        <v>361203.17946635868</v>
      </c>
      <c r="U137" s="6">
        <f t="shared" si="28"/>
        <v>361203.17946635868</v>
      </c>
    </row>
    <row r="138" spans="1:21" x14ac:dyDescent="0.25">
      <c r="A138" s="1">
        <v>119</v>
      </c>
      <c r="B138" s="6">
        <f t="shared" si="35"/>
        <v>653883.17734179308</v>
      </c>
      <c r="C138" s="6">
        <f t="shared" si="29"/>
        <v>4294.5729840971126</v>
      </c>
      <c r="D138" s="6">
        <f t="shared" si="36"/>
        <v>1570.0597451729745</v>
      </c>
      <c r="E138" s="6">
        <f t="shared" si="37"/>
        <v>2724.513238924138</v>
      </c>
      <c r="F138" s="6">
        <f t="shared" si="30"/>
        <v>2724.513238924138</v>
      </c>
      <c r="G138" s="6">
        <f t="shared" si="20"/>
        <v>0</v>
      </c>
      <c r="H138" s="6">
        <f t="shared" si="21"/>
        <v>652313.11759662011</v>
      </c>
      <c r="I138" s="6">
        <f t="shared" si="38"/>
        <v>1470599.8018032622</v>
      </c>
      <c r="J138" s="6">
        <f t="shared" si="22"/>
        <v>1014.1537259978337</v>
      </c>
      <c r="K138" s="6">
        <f t="shared" si="23"/>
        <v>5308.7267100949466</v>
      </c>
      <c r="L138" s="6">
        <f t="shared" si="24"/>
        <v>708.37344212027585</v>
      </c>
      <c r="M138" s="6">
        <f t="shared" si="25"/>
        <v>131.83998437971837</v>
      </c>
      <c r="N138" s="6">
        <f t="shared" si="31"/>
        <v>4468.5132835949516</v>
      </c>
      <c r="O138" s="6">
        <f t="shared" si="39"/>
        <v>4411.7994054097844</v>
      </c>
      <c r="P138" s="6">
        <f t="shared" si="26"/>
        <v>-28.356939092583616</v>
      </c>
      <c r="Q138" s="6">
        <f t="shared" si="32"/>
        <v>154993.46634553443</v>
      </c>
      <c r="R138" s="6">
        <f t="shared" si="33"/>
        <v>88235.988108195728</v>
      </c>
      <c r="S138" s="6">
        <f t="shared" si="34"/>
        <v>7929.5535520990525</v>
      </c>
      <c r="T138" s="6">
        <f t="shared" si="27"/>
        <v>364240.31817663671</v>
      </c>
      <c r="U138" s="6">
        <f t="shared" si="28"/>
        <v>364240.31817663671</v>
      </c>
    </row>
    <row r="139" spans="1:21" x14ac:dyDescent="0.25">
      <c r="A139" s="1">
        <v>120</v>
      </c>
      <c r="B139" s="6">
        <f t="shared" si="35"/>
        <v>652313.11759662011</v>
      </c>
      <c r="C139" s="6">
        <f t="shared" si="29"/>
        <v>4294.5729840971126</v>
      </c>
      <c r="D139" s="6">
        <f t="shared" si="36"/>
        <v>1576.601660777862</v>
      </c>
      <c r="E139" s="6">
        <f t="shared" si="37"/>
        <v>2717.9713233192506</v>
      </c>
      <c r="F139" s="6">
        <f t="shared" si="30"/>
        <v>2717.9713233192506</v>
      </c>
      <c r="G139" s="6">
        <f t="shared" si="20"/>
        <v>0</v>
      </c>
      <c r="H139" s="6">
        <f t="shared" si="21"/>
        <v>650736.5159358423</v>
      </c>
      <c r="I139" s="6">
        <f t="shared" si="38"/>
        <v>1475414.1628781194</v>
      </c>
      <c r="J139" s="6">
        <f t="shared" si="22"/>
        <v>1015.8286833289643</v>
      </c>
      <c r="K139" s="6">
        <f t="shared" si="23"/>
        <v>5310.4016674260765</v>
      </c>
      <c r="L139" s="6">
        <f t="shared" si="24"/>
        <v>706.67254406300515</v>
      </c>
      <c r="M139" s="6">
        <f t="shared" si="25"/>
        <v>132.05772883276538</v>
      </c>
      <c r="N139" s="6">
        <f t="shared" si="31"/>
        <v>4471.6713945303063</v>
      </c>
      <c r="O139" s="6">
        <f t="shared" si="39"/>
        <v>4426.2424886343561</v>
      </c>
      <c r="P139" s="6">
        <f t="shared" si="26"/>
        <v>-22.714452947975133</v>
      </c>
      <c r="Q139" s="6">
        <f t="shared" si="32"/>
        <v>156457.9509300385</v>
      </c>
      <c r="R139" s="6">
        <f t="shared" si="33"/>
        <v>88524.849772687157</v>
      </c>
      <c r="S139" s="6">
        <f t="shared" si="34"/>
        <v>7275.7192636659602</v>
      </c>
      <c r="T139" s="6">
        <f t="shared" si="27"/>
        <v>367288.09775440604</v>
      </c>
      <c r="U139" s="6">
        <f t="shared" si="28"/>
        <v>367288.09775440604</v>
      </c>
    </row>
    <row r="140" spans="1:21" x14ac:dyDescent="0.25">
      <c r="A140" s="1">
        <v>121</v>
      </c>
      <c r="B140" s="6">
        <f t="shared" si="35"/>
        <v>650736.5159358423</v>
      </c>
      <c r="C140" s="6">
        <f t="shared" si="29"/>
        <v>4294.5729840971126</v>
      </c>
      <c r="D140" s="6">
        <f t="shared" si="36"/>
        <v>1583.1708343644364</v>
      </c>
      <c r="E140" s="6">
        <f t="shared" si="37"/>
        <v>2711.4021497326762</v>
      </c>
      <c r="F140" s="6">
        <f t="shared" si="30"/>
        <v>2711.4021497326762</v>
      </c>
      <c r="G140" s="6">
        <f t="shared" si="20"/>
        <v>0</v>
      </c>
      <c r="H140" s="6">
        <f t="shared" si="21"/>
        <v>649153.34510147781</v>
      </c>
      <c r="I140" s="6">
        <f t="shared" si="38"/>
        <v>1480244.2849183532</v>
      </c>
      <c r="J140" s="6">
        <f t="shared" si="22"/>
        <v>1017.5064069883048</v>
      </c>
      <c r="K140" s="6">
        <f t="shared" si="23"/>
        <v>5312.0793910854172</v>
      </c>
      <c r="L140" s="6">
        <f t="shared" si="24"/>
        <v>704.96455893049585</v>
      </c>
      <c r="M140" s="6">
        <f t="shared" si="25"/>
        <v>132.27583290847963</v>
      </c>
      <c r="N140" s="6">
        <f t="shared" si="31"/>
        <v>4474.8389992464417</v>
      </c>
      <c r="O140" s="6">
        <f t="shared" si="39"/>
        <v>4440.7328547550578</v>
      </c>
      <c r="P140" s="6">
        <f t="shared" si="26"/>
        <v>-17.053072245691965</v>
      </c>
      <c r="Q140" s="6">
        <f t="shared" si="32"/>
        <v>157925.05454259869</v>
      </c>
      <c r="R140" s="6">
        <f t="shared" si="33"/>
        <v>88814.657095101182</v>
      </c>
      <c r="S140" s="6">
        <f t="shared" si="34"/>
        <v>6617.5691785232775</v>
      </c>
      <c r="T140" s="6">
        <f t="shared" si="27"/>
        <v>370346.55594370485</v>
      </c>
      <c r="U140" s="6">
        <f t="shared" si="28"/>
        <v>370346.55594370485</v>
      </c>
    </row>
    <row r="141" spans="1:21" x14ac:dyDescent="0.25">
      <c r="A141" s="1">
        <v>122</v>
      </c>
      <c r="B141" s="6">
        <f t="shared" si="35"/>
        <v>649153.34510147781</v>
      </c>
      <c r="C141" s="6">
        <f t="shared" si="29"/>
        <v>4294.5729840971126</v>
      </c>
      <c r="D141" s="6">
        <f t="shared" si="36"/>
        <v>1589.7673795076216</v>
      </c>
      <c r="E141" s="6">
        <f t="shared" si="37"/>
        <v>2704.8056045894909</v>
      </c>
      <c r="F141" s="6">
        <f t="shared" si="30"/>
        <v>2704.8056045894909</v>
      </c>
      <c r="G141" s="6">
        <f t="shared" si="20"/>
        <v>0</v>
      </c>
      <c r="H141" s="6">
        <f t="shared" si="21"/>
        <v>647563.57772197016</v>
      </c>
      <c r="I141" s="6">
        <f t="shared" si="38"/>
        <v>1485090.2195212629</v>
      </c>
      <c r="J141" s="6">
        <f t="shared" si="22"/>
        <v>1019.1869015446706</v>
      </c>
      <c r="K141" s="6">
        <f t="shared" si="23"/>
        <v>5313.7598856417835</v>
      </c>
      <c r="L141" s="6">
        <f t="shared" si="24"/>
        <v>703.24945719326763</v>
      </c>
      <c r="M141" s="6">
        <f t="shared" si="25"/>
        <v>132.49429720080718</v>
      </c>
      <c r="N141" s="6">
        <f t="shared" si="31"/>
        <v>4478.0161312477085</v>
      </c>
      <c r="O141" s="6">
        <f t="shared" si="39"/>
        <v>4455.270658563787</v>
      </c>
      <c r="P141" s="6">
        <f t="shared" si="26"/>
        <v>-11.372736341960717</v>
      </c>
      <c r="Q141" s="6">
        <f t="shared" si="32"/>
        <v>159394.77303637893</v>
      </c>
      <c r="R141" s="6">
        <f t="shared" si="33"/>
        <v>89105.413171275766</v>
      </c>
      <c r="S141" s="6">
        <f t="shared" si="34"/>
        <v>5955.0764470232389</v>
      </c>
      <c r="T141" s="6">
        <f t="shared" si="27"/>
        <v>373415.73062425468</v>
      </c>
      <c r="U141" s="6">
        <f t="shared" si="28"/>
        <v>373415.73062425468</v>
      </c>
    </row>
    <row r="142" spans="1:21" x14ac:dyDescent="0.25">
      <c r="A142" s="1">
        <v>123</v>
      </c>
      <c r="B142" s="6">
        <f t="shared" si="35"/>
        <v>647563.57772197016</v>
      </c>
      <c r="C142" s="6">
        <f t="shared" si="29"/>
        <v>4294.5729840971126</v>
      </c>
      <c r="D142" s="6">
        <f t="shared" si="36"/>
        <v>1596.3914102555705</v>
      </c>
      <c r="E142" s="6">
        <f t="shared" si="37"/>
        <v>2698.1815738415421</v>
      </c>
      <c r="F142" s="6">
        <f t="shared" si="30"/>
        <v>2698.1815738415421</v>
      </c>
      <c r="G142" s="6">
        <f t="shared" si="20"/>
        <v>0</v>
      </c>
      <c r="H142" s="6">
        <f t="shared" si="21"/>
        <v>645967.18631171458</v>
      </c>
      <c r="I142" s="6">
        <f t="shared" si="38"/>
        <v>1489952.0184530641</v>
      </c>
      <c r="J142" s="6">
        <f t="shared" si="22"/>
        <v>1020.8701715744238</v>
      </c>
      <c r="K142" s="6">
        <f t="shared" si="23"/>
        <v>5315.4431556715363</v>
      </c>
      <c r="L142" s="6">
        <f t="shared" si="24"/>
        <v>701.52720919880096</v>
      </c>
      <c r="M142" s="6">
        <f t="shared" si="25"/>
        <v>132.7131223046751</v>
      </c>
      <c r="N142" s="6">
        <f t="shared" si="31"/>
        <v>4481.20282416806</v>
      </c>
      <c r="O142" s="6">
        <f t="shared" si="39"/>
        <v>4469.8560553591906</v>
      </c>
      <c r="P142" s="6">
        <f t="shared" si="26"/>
        <v>-5.6733844044347279</v>
      </c>
      <c r="Q142" s="6">
        <f t="shared" si="32"/>
        <v>160867.10218026405</v>
      </c>
      <c r="R142" s="6">
        <f t="shared" si="33"/>
        <v>89397.121107183848</v>
      </c>
      <c r="S142" s="6">
        <f t="shared" si="34"/>
        <v>5288.2140609158232</v>
      </c>
      <c r="T142" s="6">
        <f t="shared" si="27"/>
        <v>376495.65981195506</v>
      </c>
      <c r="U142" s="6">
        <f t="shared" si="28"/>
        <v>376495.65981195506</v>
      </c>
    </row>
    <row r="143" spans="1:21" x14ac:dyDescent="0.25">
      <c r="A143" s="1">
        <v>124</v>
      </c>
      <c r="B143" s="6">
        <f t="shared" si="35"/>
        <v>645967.18631171458</v>
      </c>
      <c r="C143" s="6">
        <f t="shared" si="29"/>
        <v>4294.5729840971126</v>
      </c>
      <c r="D143" s="6">
        <f t="shared" si="36"/>
        <v>1603.0430411316352</v>
      </c>
      <c r="E143" s="6">
        <f t="shared" si="37"/>
        <v>2691.5299429654774</v>
      </c>
      <c r="F143" s="6">
        <f t="shared" si="30"/>
        <v>2691.5299429654774</v>
      </c>
      <c r="G143" s="6">
        <f t="shared" si="20"/>
        <v>0</v>
      </c>
      <c r="H143" s="6">
        <f t="shared" si="21"/>
        <v>644364.14327058289</v>
      </c>
      <c r="I143" s="6">
        <f t="shared" si="38"/>
        <v>1494829.7336494415</v>
      </c>
      <c r="J143" s="6">
        <f t="shared" si="22"/>
        <v>1022.5562216614843</v>
      </c>
      <c r="K143" s="6">
        <f t="shared" si="23"/>
        <v>5317.129205758597</v>
      </c>
      <c r="L143" s="6">
        <f t="shared" si="24"/>
        <v>699.7977851710242</v>
      </c>
      <c r="M143" s="6">
        <f t="shared" si="25"/>
        <v>132.93230881599297</v>
      </c>
      <c r="N143" s="6">
        <f t="shared" si="31"/>
        <v>4484.3991117715805</v>
      </c>
      <c r="O143" s="6">
        <f t="shared" si="39"/>
        <v>4484.4892009483228</v>
      </c>
      <c r="P143" s="6">
        <f t="shared" si="26"/>
        <v>4.5044588371183636E-2</v>
      </c>
      <c r="Q143" s="6">
        <f t="shared" si="32"/>
        <v>162342.03765819399</v>
      </c>
      <c r="R143" s="6">
        <f t="shared" si="33"/>
        <v>89689.784018966486</v>
      </c>
      <c r="S143" s="6">
        <f t="shared" si="34"/>
        <v>4616.9548524397251</v>
      </c>
      <c r="T143" s="6">
        <f t="shared" si="27"/>
        <v>379586.38165938022</v>
      </c>
      <c r="U143" s="6">
        <f t="shared" si="28"/>
        <v>379586.38165938022</v>
      </c>
    </row>
    <row r="144" spans="1:21" x14ac:dyDescent="0.25">
      <c r="A144" s="1">
        <v>125</v>
      </c>
      <c r="B144" s="6">
        <f t="shared" si="35"/>
        <v>644364.14327058289</v>
      </c>
      <c r="C144" s="6">
        <f t="shared" si="29"/>
        <v>4294.5729840971126</v>
      </c>
      <c r="D144" s="6">
        <f t="shared" si="36"/>
        <v>1609.7223871363503</v>
      </c>
      <c r="E144" s="6">
        <f t="shared" si="37"/>
        <v>2684.8505969607622</v>
      </c>
      <c r="F144" s="6">
        <f t="shared" si="30"/>
        <v>2684.8505969607622</v>
      </c>
      <c r="G144" s="6">
        <f t="shared" si="20"/>
        <v>0</v>
      </c>
      <c r="H144" s="6">
        <f t="shared" si="21"/>
        <v>642754.42088344658</v>
      </c>
      <c r="I144" s="6">
        <f t="shared" si="38"/>
        <v>1499723.4172161035</v>
      </c>
      <c r="J144" s="6">
        <f t="shared" si="22"/>
        <v>1024.2450563973425</v>
      </c>
      <c r="K144" s="6">
        <f t="shared" si="23"/>
        <v>5318.8180404944551</v>
      </c>
      <c r="L144" s="6">
        <f t="shared" si="24"/>
        <v>698.06115520979824</v>
      </c>
      <c r="M144" s="6">
        <f t="shared" si="25"/>
        <v>133.15185733165453</v>
      </c>
      <c r="N144" s="6">
        <f t="shared" si="31"/>
        <v>4487.6050279530027</v>
      </c>
      <c r="O144" s="6">
        <f t="shared" si="39"/>
        <v>4499.1702516483092</v>
      </c>
      <c r="P144" s="6">
        <f t="shared" si="26"/>
        <v>5.7826118476532429</v>
      </c>
      <c r="Q144" s="6">
        <f t="shared" si="32"/>
        <v>163819.57506849393</v>
      </c>
      <c r="R144" s="6">
        <f t="shared" si="33"/>
        <v>89983.405032966213</v>
      </c>
      <c r="S144" s="6">
        <f t="shared" si="34"/>
        <v>3941.2714934083779</v>
      </c>
      <c r="T144" s="6">
        <f t="shared" si="27"/>
        <v>382687.93445627723</v>
      </c>
      <c r="U144" s="6">
        <f t="shared" si="28"/>
        <v>382687.93445627723</v>
      </c>
    </row>
    <row r="145" spans="1:21" x14ac:dyDescent="0.25">
      <c r="A145" s="1">
        <v>126</v>
      </c>
      <c r="B145" s="6">
        <f t="shared" si="35"/>
        <v>642754.42088344658</v>
      </c>
      <c r="C145" s="6">
        <f t="shared" si="29"/>
        <v>4294.5729840971126</v>
      </c>
      <c r="D145" s="6">
        <f t="shared" si="36"/>
        <v>1616.4295637494183</v>
      </c>
      <c r="E145" s="6">
        <f t="shared" si="37"/>
        <v>2678.1434203476942</v>
      </c>
      <c r="F145" s="6">
        <f t="shared" si="30"/>
        <v>2678.1434203476942</v>
      </c>
      <c r="G145" s="6">
        <f t="shared" si="20"/>
        <v>0</v>
      </c>
      <c r="H145" s="6">
        <f t="shared" si="21"/>
        <v>641137.99131969712</v>
      </c>
      <c r="I145" s="6">
        <f t="shared" si="38"/>
        <v>1504633.1214293393</v>
      </c>
      <c r="J145" s="6">
        <f t="shared" si="22"/>
        <v>1025.9366803810724</v>
      </c>
      <c r="K145" s="6">
        <f t="shared" si="23"/>
        <v>5320.5096644781852</v>
      </c>
      <c r="L145" s="6">
        <f t="shared" si="24"/>
        <v>696.31728929040048</v>
      </c>
      <c r="M145" s="6">
        <f t="shared" si="25"/>
        <v>133.37176844953942</v>
      </c>
      <c r="N145" s="6">
        <f t="shared" si="31"/>
        <v>4490.8206067382453</v>
      </c>
      <c r="O145" s="6">
        <f t="shared" si="39"/>
        <v>4513.8993642880159</v>
      </c>
      <c r="P145" s="6">
        <f t="shared" si="26"/>
        <v>11.539378774885336</v>
      </c>
      <c r="Q145" s="6">
        <f t="shared" si="32"/>
        <v>165299.70992319979</v>
      </c>
      <c r="R145" s="6">
        <f t="shared" si="33"/>
        <v>90277.987285760348</v>
      </c>
      <c r="S145" s="6">
        <f t="shared" si="34"/>
        <v>3261.1364942904911</v>
      </c>
      <c r="T145" s="6">
        <f t="shared" si="27"/>
        <v>385800.35663006618</v>
      </c>
      <c r="U145" s="6">
        <f t="shared" si="28"/>
        <v>385800.35663006618</v>
      </c>
    </row>
    <row r="146" spans="1:21" x14ac:dyDescent="0.25">
      <c r="A146" s="1">
        <v>127</v>
      </c>
      <c r="B146" s="6">
        <f t="shared" si="35"/>
        <v>641137.99131969712</v>
      </c>
      <c r="C146" s="6">
        <f t="shared" si="29"/>
        <v>4294.5729840971126</v>
      </c>
      <c r="D146" s="6">
        <f t="shared" si="36"/>
        <v>1623.1646869317078</v>
      </c>
      <c r="E146" s="6">
        <f t="shared" si="37"/>
        <v>2671.4082971654047</v>
      </c>
      <c r="F146" s="6">
        <f t="shared" si="30"/>
        <v>2671.4082971654047</v>
      </c>
      <c r="G146" s="6">
        <f t="shared" si="20"/>
        <v>0</v>
      </c>
      <c r="H146" s="6">
        <f t="shared" si="21"/>
        <v>639514.82663276535</v>
      </c>
      <c r="I146" s="6">
        <f t="shared" si="38"/>
        <v>1509558.8987365765</v>
      </c>
      <c r="J146" s="6">
        <f t="shared" si="22"/>
        <v>1027.6310982193438</v>
      </c>
      <c r="K146" s="6">
        <f t="shared" si="23"/>
        <v>5322.2040823164562</v>
      </c>
      <c r="L146" s="6">
        <f t="shared" si="24"/>
        <v>694.56615726300527</v>
      </c>
      <c r="M146" s="6">
        <f t="shared" si="25"/>
        <v>133.59204276851469</v>
      </c>
      <c r="N146" s="6">
        <f t="shared" si="31"/>
        <v>4494.0458822849359</v>
      </c>
      <c r="O146" s="6">
        <f t="shared" si="39"/>
        <v>4528.6766962097281</v>
      </c>
      <c r="P146" s="6">
        <f t="shared" si="26"/>
        <v>17.315406962396082</v>
      </c>
      <c r="Q146" s="6">
        <f t="shared" si="32"/>
        <v>166782.43764737961</v>
      </c>
      <c r="R146" s="6">
        <f t="shared" si="33"/>
        <v>90573.533924194591</v>
      </c>
      <c r="S146" s="6">
        <f t="shared" si="34"/>
        <v>2576.522203285931</v>
      </c>
      <c r="T146" s="6">
        <f t="shared" si="27"/>
        <v>388923.6867463424</v>
      </c>
      <c r="U146" s="6">
        <f t="shared" si="28"/>
        <v>388923.6867463424</v>
      </c>
    </row>
    <row r="147" spans="1:21" x14ac:dyDescent="0.25">
      <c r="A147" s="1">
        <v>128</v>
      </c>
      <c r="B147" s="6">
        <f t="shared" si="35"/>
        <v>639514.82663276535</v>
      </c>
      <c r="C147" s="6">
        <f t="shared" si="29"/>
        <v>4294.5729840971126</v>
      </c>
      <c r="D147" s="6">
        <f t="shared" si="36"/>
        <v>1629.927873127257</v>
      </c>
      <c r="E147" s="6">
        <f t="shared" si="37"/>
        <v>2664.6451109698555</v>
      </c>
      <c r="F147" s="6">
        <f t="shared" si="30"/>
        <v>2664.6451109698555</v>
      </c>
      <c r="G147" s="6">
        <f t="shared" si="20"/>
        <v>0</v>
      </c>
      <c r="H147" s="6">
        <f t="shared" si="21"/>
        <v>637884.89875963808</v>
      </c>
      <c r="I147" s="6">
        <f t="shared" si="38"/>
        <v>1514500.8017569429</v>
      </c>
      <c r="J147" s="6">
        <f t="shared" si="22"/>
        <v>1029.3283145264347</v>
      </c>
      <c r="K147" s="6">
        <f t="shared" si="23"/>
        <v>5323.9012986235475</v>
      </c>
      <c r="L147" s="6">
        <f t="shared" si="24"/>
        <v>692.80772885216243</v>
      </c>
      <c r="M147" s="6">
        <f t="shared" si="25"/>
        <v>133.81268088843652</v>
      </c>
      <c r="N147" s="6">
        <f t="shared" si="31"/>
        <v>4497.2808888829486</v>
      </c>
      <c r="O147" s="6">
        <f t="shared" si="39"/>
        <v>4543.5024052708268</v>
      </c>
      <c r="P147" s="6">
        <f t="shared" si="26"/>
        <v>23.110758193939091</v>
      </c>
      <c r="Q147" s="6">
        <f t="shared" si="32"/>
        <v>168267.75357845033</v>
      </c>
      <c r="R147" s="6">
        <f t="shared" si="33"/>
        <v>90870.048105416572</v>
      </c>
      <c r="S147" s="6">
        <f t="shared" si="34"/>
        <v>1887.4008053954603</v>
      </c>
      <c r="T147" s="6">
        <f t="shared" si="27"/>
        <v>392057.96350938047</v>
      </c>
      <c r="U147" s="6">
        <f t="shared" si="28"/>
        <v>392057.96350938047</v>
      </c>
    </row>
    <row r="148" spans="1:21" x14ac:dyDescent="0.25">
      <c r="A148" s="1">
        <v>129</v>
      </c>
      <c r="B148" s="6">
        <f t="shared" si="35"/>
        <v>637884.89875963808</v>
      </c>
      <c r="C148" s="6">
        <f t="shared" si="29"/>
        <v>4294.5729840971126</v>
      </c>
      <c r="D148" s="6">
        <f t="shared" si="36"/>
        <v>1636.7192392652873</v>
      </c>
      <c r="E148" s="6">
        <f t="shared" si="37"/>
        <v>2657.8537448318252</v>
      </c>
      <c r="F148" s="6">
        <f t="shared" si="30"/>
        <v>2657.8537448318252</v>
      </c>
      <c r="G148" s="6">
        <f t="shared" ref="G148:G163" si="40">MAX(MIN(B148, 1000000) - 750000, 0)/B148 * E148</f>
        <v>0</v>
      </c>
      <c r="H148" s="6">
        <f t="shared" ref="H148:H211" si="41">B148-D148</f>
        <v>636248.17952037277</v>
      </c>
      <c r="I148" s="6">
        <f t="shared" si="38"/>
        <v>1519458.8832818267</v>
      </c>
      <c r="J148" s="6">
        <f t="shared" ref="J148:J211" si="42">$I$20*POWER(1 + 2%, A148/$B$6)*$B$9/$B$6</f>
        <v>1031.0283339242435</v>
      </c>
      <c r="K148" s="6">
        <f t="shared" ref="K148:K211" si="43">C148+J148</f>
        <v>5325.6013180213558</v>
      </c>
      <c r="L148" s="6">
        <f t="shared" ref="L148:L211" si="44" xml:space="preserve"> E148 * $B$10</f>
        <v>691.04197365627454</v>
      </c>
      <c r="M148" s="6">
        <f t="shared" ref="M148:M211" si="45" xml:space="preserve"> J148 * $B$10 * (1 - $I$5)</f>
        <v>134.03368341015167</v>
      </c>
      <c r="N148" s="6">
        <f t="shared" si="31"/>
        <v>4500.5256609549297</v>
      </c>
      <c r="O148" s="6">
        <f t="shared" si="39"/>
        <v>4558.3766498454779</v>
      </c>
      <c r="P148" s="6">
        <f t="shared" ref="P148:P211" si="46">(O148 * $I$4) - (N148 * $I$5) - IF(A148&gt;$I$13, 0, $I$12)</f>
        <v>28.925494445274126</v>
      </c>
      <c r="Q148" s="6">
        <f t="shared" si="32"/>
        <v>169755.65296549021</v>
      </c>
      <c r="R148" s="6">
        <f t="shared" si="33"/>
        <v>91167.532996909606</v>
      </c>
      <c r="S148" s="6">
        <f t="shared" si="34"/>
        <v>1193.744321486447</v>
      </c>
      <c r="T148" s="6">
        <f t="shared" ref="T148:T211" si="47">(I148-B148-R148)*$I$5-($I$11+($I$12*(IF(A148&lt;$I$13,A148-1,$I$13))))</f>
        <v>395203.22576263954</v>
      </c>
      <c r="U148" s="6">
        <f t="shared" ref="U148:U211" si="48" xml:space="preserve"> (I148-B148-R148) * (1-$I$5)+($I$11+($I$12*(IF(A148&lt;$I$13,A148-1,$I$13))))</f>
        <v>395203.22576263954</v>
      </c>
    </row>
    <row r="149" spans="1:21" x14ac:dyDescent="0.25">
      <c r="A149" s="1">
        <v>130</v>
      </c>
      <c r="B149" s="6">
        <f t="shared" si="35"/>
        <v>636248.17952037277</v>
      </c>
      <c r="C149" s="6">
        <f t="shared" ref="C149:C212" si="49">IF(B149&gt;0,$B$8,0)</f>
        <v>4294.5729840971126</v>
      </c>
      <c r="D149" s="6">
        <f t="shared" si="36"/>
        <v>1643.5389027622259</v>
      </c>
      <c r="E149" s="6">
        <f t="shared" si="37"/>
        <v>2651.0340813348867</v>
      </c>
      <c r="F149" s="6">
        <f t="shared" ref="F149:F212" si="50">MIN(B149, 750000)/B149 * E149</f>
        <v>2651.0340813348867</v>
      </c>
      <c r="G149" s="6">
        <f t="shared" si="40"/>
        <v>0</v>
      </c>
      <c r="H149" s="6">
        <f t="shared" si="41"/>
        <v>634604.64061761054</v>
      </c>
      <c r="I149" s="6">
        <f t="shared" si="38"/>
        <v>1524433.1962754419</v>
      </c>
      <c r="J149" s="6">
        <f t="shared" si="42"/>
        <v>1032.7311610423028</v>
      </c>
      <c r="K149" s="6">
        <f t="shared" si="43"/>
        <v>5327.3041451394156</v>
      </c>
      <c r="L149" s="6">
        <f t="shared" si="44"/>
        <v>689.26886114707054</v>
      </c>
      <c r="M149" s="6">
        <f t="shared" si="45"/>
        <v>134.25505093549936</v>
      </c>
      <c r="N149" s="6">
        <f t="shared" ref="N149:N212" si="51">K149-L149-M149</f>
        <v>4503.7802330568456</v>
      </c>
      <c r="O149" s="6">
        <f t="shared" si="39"/>
        <v>4573.299588826324</v>
      </c>
      <c r="P149" s="6">
        <f t="shared" si="46"/>
        <v>34.759677884739176</v>
      </c>
      <c r="Q149" s="6">
        <f t="shared" ref="Q149:Q212" si="52" xml:space="preserve"> Q148 * POWER(1+$B$12, 1/$B$6) - P149 + ($B$14 * $I$6)</f>
        <v>171246.13096854679</v>
      </c>
      <c r="R149" s="6">
        <f t="shared" ref="R149:R212" si="53" xml:space="preserve"> I149 * $B$15</f>
        <v>91465.991776526513</v>
      </c>
      <c r="S149" s="6">
        <f t="shared" ref="S149:S212" si="54" xml:space="preserve"> Q149 - ((I149 - $B$1) * $I$5) + R149</f>
        <v>495.5246073523449</v>
      </c>
      <c r="T149" s="6">
        <f t="shared" si="47"/>
        <v>398359.51248927129</v>
      </c>
      <c r="U149" s="6">
        <f t="shared" si="48"/>
        <v>398359.51248927129</v>
      </c>
    </row>
    <row r="150" spans="1:21" x14ac:dyDescent="0.25">
      <c r="A150" s="1">
        <v>131</v>
      </c>
      <c r="B150" s="6">
        <f t="shared" ref="B150:B213" si="55">H149</f>
        <v>634604.64061761054</v>
      </c>
      <c r="C150" s="6">
        <f t="shared" si="49"/>
        <v>4294.5729840971126</v>
      </c>
      <c r="D150" s="6">
        <f t="shared" ref="D150:D213" si="56">C150-E150</f>
        <v>1650.3869815237354</v>
      </c>
      <c r="E150" s="6">
        <f t="shared" ref="E150:E213" si="57">B150*($B$4/$B$6)</f>
        <v>2644.1860025733772</v>
      </c>
      <c r="F150" s="6">
        <f t="shared" si="50"/>
        <v>2644.1860025733772</v>
      </c>
      <c r="G150" s="6">
        <f t="shared" si="40"/>
        <v>0</v>
      </c>
      <c r="H150" s="6">
        <f t="shared" si="41"/>
        <v>632954.25363608683</v>
      </c>
      <c r="I150" s="6">
        <f t="shared" ref="I150:I213" si="58">I149*POWER(1+$B$13, 1/$B$6)</f>
        <v>1529423.7938753935</v>
      </c>
      <c r="J150" s="6">
        <f t="shared" si="42"/>
        <v>1034.4368005177905</v>
      </c>
      <c r="K150" s="6">
        <f t="shared" si="43"/>
        <v>5329.0097846149029</v>
      </c>
      <c r="L150" s="6">
        <f t="shared" si="44"/>
        <v>687.48836066907813</v>
      </c>
      <c r="M150" s="6">
        <f t="shared" si="45"/>
        <v>134.47678406731276</v>
      </c>
      <c r="N150" s="6">
        <f t="shared" si="51"/>
        <v>4507.0446398785116</v>
      </c>
      <c r="O150" s="6">
        <f t="shared" ref="O150:O213" si="59">O149 * POWER(1 + $B$13, 1/$B$6)</f>
        <v>4588.2713816261785</v>
      </c>
      <c r="P150" s="6">
        <f t="shared" si="46"/>
        <v>40.613370873833446</v>
      </c>
      <c r="Q150" s="6">
        <f t="shared" si="52"/>
        <v>172739.18265794031</v>
      </c>
      <c r="R150" s="6">
        <f t="shared" si="53"/>
        <v>91765.427632523599</v>
      </c>
      <c r="S150" s="6">
        <f t="shared" si="54"/>
        <v>-207.2866472328169</v>
      </c>
      <c r="T150" s="6">
        <f t="shared" si="47"/>
        <v>401526.86281262967</v>
      </c>
      <c r="U150" s="6">
        <f t="shared" si="48"/>
        <v>401526.86281262967</v>
      </c>
    </row>
    <row r="151" spans="1:21" x14ac:dyDescent="0.25">
      <c r="A151" s="1">
        <v>132</v>
      </c>
      <c r="B151" s="6">
        <f t="shared" si="55"/>
        <v>632954.25363608683</v>
      </c>
      <c r="C151" s="6">
        <f t="shared" si="49"/>
        <v>4294.5729840971126</v>
      </c>
      <c r="D151" s="6">
        <f t="shared" si="56"/>
        <v>1657.2635939467509</v>
      </c>
      <c r="E151" s="6">
        <f t="shared" si="57"/>
        <v>2637.3093901503617</v>
      </c>
      <c r="F151" s="6">
        <f t="shared" si="50"/>
        <v>2637.3093901503617</v>
      </c>
      <c r="G151" s="6">
        <f t="shared" si="40"/>
        <v>0</v>
      </c>
      <c r="H151" s="6">
        <f t="shared" si="41"/>
        <v>631296.99004214013</v>
      </c>
      <c r="I151" s="6">
        <f t="shared" si="58"/>
        <v>1534430.729393245</v>
      </c>
      <c r="J151" s="6">
        <f t="shared" si="42"/>
        <v>1036.1452569955434</v>
      </c>
      <c r="K151" s="6">
        <f t="shared" si="43"/>
        <v>5330.7182410926562</v>
      </c>
      <c r="L151" s="6">
        <f t="shared" si="44"/>
        <v>685.70044143909411</v>
      </c>
      <c r="M151" s="6">
        <f t="shared" si="45"/>
        <v>134.69888340942063</v>
      </c>
      <c r="N151" s="6">
        <f t="shared" si="51"/>
        <v>4510.3189162441413</v>
      </c>
      <c r="O151" s="6">
        <f t="shared" si="59"/>
        <v>4603.2921881797329</v>
      </c>
      <c r="P151" s="6">
        <f t="shared" si="46"/>
        <v>46.486635967795792</v>
      </c>
      <c r="Q151" s="6">
        <f t="shared" si="52"/>
        <v>174234.8030135626</v>
      </c>
      <c r="R151" s="6">
        <f t="shared" si="53"/>
        <v>92065.84376359469</v>
      </c>
      <c r="S151" s="6">
        <f t="shared" si="54"/>
        <v>-914.71791946518351</v>
      </c>
      <c r="T151" s="6">
        <f t="shared" si="47"/>
        <v>404705.31599678169</v>
      </c>
      <c r="U151" s="6">
        <f t="shared" si="48"/>
        <v>404705.31599678169</v>
      </c>
    </row>
    <row r="152" spans="1:21" x14ac:dyDescent="0.25">
      <c r="A152" s="1">
        <v>133</v>
      </c>
      <c r="B152" s="6">
        <f t="shared" si="55"/>
        <v>631296.99004214013</v>
      </c>
      <c r="C152" s="6">
        <f t="shared" si="49"/>
        <v>4294.5729840971126</v>
      </c>
      <c r="D152" s="6">
        <f t="shared" si="56"/>
        <v>1664.1688589215287</v>
      </c>
      <c r="E152" s="6">
        <f t="shared" si="57"/>
        <v>2630.4041251755839</v>
      </c>
      <c r="F152" s="6">
        <f t="shared" si="50"/>
        <v>2630.4041251755839</v>
      </c>
      <c r="G152" s="6">
        <f t="shared" si="40"/>
        <v>0</v>
      </c>
      <c r="H152" s="6">
        <f t="shared" si="41"/>
        <v>629632.82118321862</v>
      </c>
      <c r="I152" s="6">
        <f t="shared" si="58"/>
        <v>1539454.0563150882</v>
      </c>
      <c r="J152" s="6">
        <f t="shared" si="42"/>
        <v>1037.8565351280711</v>
      </c>
      <c r="K152" s="6">
        <f t="shared" si="43"/>
        <v>5332.4295192251839</v>
      </c>
      <c r="L152" s="6">
        <f t="shared" si="44"/>
        <v>683.90507254565182</v>
      </c>
      <c r="M152" s="6">
        <f t="shared" si="45"/>
        <v>134.92134956664924</v>
      </c>
      <c r="N152" s="6">
        <f t="shared" si="51"/>
        <v>4513.603097112883</v>
      </c>
      <c r="O152" s="6">
        <f t="shared" si="59"/>
        <v>4618.3621689452621</v>
      </c>
      <c r="P152" s="6">
        <f t="shared" si="46"/>
        <v>52.379535916189525</v>
      </c>
      <c r="Q152" s="6">
        <f t="shared" si="52"/>
        <v>175732.98692417154</v>
      </c>
      <c r="R152" s="6">
        <f t="shared" si="53"/>
        <v>92367.243378905288</v>
      </c>
      <c r="S152" s="6">
        <f t="shared" si="54"/>
        <v>-1626.797854467266</v>
      </c>
      <c r="T152" s="6">
        <f t="shared" si="47"/>
        <v>407894.91144702141</v>
      </c>
      <c r="U152" s="6">
        <f t="shared" si="48"/>
        <v>407894.91144702141</v>
      </c>
    </row>
    <row r="153" spans="1:21" x14ac:dyDescent="0.25">
      <c r="A153" s="1">
        <v>134</v>
      </c>
      <c r="B153" s="6">
        <f t="shared" si="55"/>
        <v>629632.82118321862</v>
      </c>
      <c r="C153" s="6">
        <f t="shared" si="49"/>
        <v>4294.5729840971126</v>
      </c>
      <c r="D153" s="6">
        <f t="shared" si="56"/>
        <v>1671.1028958337015</v>
      </c>
      <c r="E153" s="6">
        <f t="shared" si="57"/>
        <v>2623.4700882634111</v>
      </c>
      <c r="F153" s="6">
        <f t="shared" si="50"/>
        <v>2623.4700882634111</v>
      </c>
      <c r="G153" s="6">
        <f t="shared" si="40"/>
        <v>0</v>
      </c>
      <c r="H153" s="6">
        <f t="shared" si="41"/>
        <v>627961.71828738495</v>
      </c>
      <c r="I153" s="6">
        <f t="shared" si="58"/>
        <v>1544493.8283021143</v>
      </c>
      <c r="J153" s="6">
        <f t="shared" si="42"/>
        <v>1039.570639575564</v>
      </c>
      <c r="K153" s="6">
        <f t="shared" si="43"/>
        <v>5334.1436236726768</v>
      </c>
      <c r="L153" s="6">
        <f t="shared" si="44"/>
        <v>682.10222294848688</v>
      </c>
      <c r="M153" s="6">
        <f t="shared" si="45"/>
        <v>135.14418314482333</v>
      </c>
      <c r="N153" s="6">
        <f t="shared" si="51"/>
        <v>4516.897217579366</v>
      </c>
      <c r="O153" s="6">
        <f t="shared" si="59"/>
        <v>4633.4814849063405</v>
      </c>
      <c r="P153" s="6">
        <f t="shared" si="46"/>
        <v>58.29213366348722</v>
      </c>
      <c r="Q153" s="6">
        <f t="shared" si="52"/>
        <v>177233.72918668084</v>
      </c>
      <c r="R153" s="6">
        <f t="shared" si="53"/>
        <v>92669.629698126853</v>
      </c>
      <c r="S153" s="6">
        <f t="shared" si="54"/>
        <v>-2343.5552662494447</v>
      </c>
      <c r="T153" s="6">
        <f t="shared" si="47"/>
        <v>411095.68871038442</v>
      </c>
      <c r="U153" s="6">
        <f t="shared" si="48"/>
        <v>411095.68871038442</v>
      </c>
    </row>
    <row r="154" spans="1:21" x14ac:dyDescent="0.25">
      <c r="A154" s="1">
        <v>135</v>
      </c>
      <c r="B154" s="6">
        <f t="shared" si="55"/>
        <v>627961.71828738495</v>
      </c>
      <c r="C154" s="6">
        <f t="shared" si="49"/>
        <v>4294.5729840971126</v>
      </c>
      <c r="D154" s="6">
        <f t="shared" si="56"/>
        <v>1678.0658245663421</v>
      </c>
      <c r="E154" s="6">
        <f t="shared" si="57"/>
        <v>2616.5071595307704</v>
      </c>
      <c r="F154" s="6">
        <f t="shared" si="50"/>
        <v>2616.5071595307704</v>
      </c>
      <c r="G154" s="6">
        <f t="shared" si="40"/>
        <v>0</v>
      </c>
      <c r="H154" s="6">
        <f t="shared" si="41"/>
        <v>626283.65246281866</v>
      </c>
      <c r="I154" s="6">
        <f t="shared" si="58"/>
        <v>1549550.0991911876</v>
      </c>
      <c r="J154" s="6">
        <f t="shared" si="42"/>
        <v>1041.2875750059125</v>
      </c>
      <c r="K154" s="6">
        <f t="shared" si="43"/>
        <v>5335.8605591030246</v>
      </c>
      <c r="L154" s="6">
        <f t="shared" si="44"/>
        <v>680.29186147800033</v>
      </c>
      <c r="M154" s="6">
        <f t="shared" si="45"/>
        <v>135.36738475076862</v>
      </c>
      <c r="N154" s="6">
        <f t="shared" si="51"/>
        <v>4520.2013128742556</v>
      </c>
      <c r="O154" s="6">
        <f t="shared" si="59"/>
        <v>4648.6502975735602</v>
      </c>
      <c r="P154" s="6">
        <f t="shared" si="46"/>
        <v>64.224492349652337</v>
      </c>
      <c r="Q154" s="6">
        <f t="shared" si="52"/>
        <v>178737.02450544521</v>
      </c>
      <c r="R154" s="6">
        <f t="shared" si="53"/>
        <v>92973.005951471248</v>
      </c>
      <c r="S154" s="6">
        <f t="shared" si="54"/>
        <v>-3065.0191386773658</v>
      </c>
      <c r="T154" s="6">
        <f t="shared" si="47"/>
        <v>414307.68747616571</v>
      </c>
      <c r="U154" s="6">
        <f t="shared" si="48"/>
        <v>414307.68747616571</v>
      </c>
    </row>
    <row r="155" spans="1:21" x14ac:dyDescent="0.25">
      <c r="A155" s="1">
        <v>136</v>
      </c>
      <c r="B155" s="6">
        <f t="shared" si="55"/>
        <v>626283.65246281866</v>
      </c>
      <c r="C155" s="6">
        <f t="shared" si="49"/>
        <v>4294.5729840971126</v>
      </c>
      <c r="D155" s="6">
        <f t="shared" si="56"/>
        <v>1685.0577655020347</v>
      </c>
      <c r="E155" s="6">
        <f t="shared" si="57"/>
        <v>2609.5152185950778</v>
      </c>
      <c r="F155" s="6">
        <f t="shared" si="50"/>
        <v>2609.5152185950778</v>
      </c>
      <c r="G155" s="6">
        <f t="shared" si="40"/>
        <v>0</v>
      </c>
      <c r="H155" s="6">
        <f t="shared" si="41"/>
        <v>624598.59469731664</v>
      </c>
      <c r="I155" s="6">
        <f t="shared" si="58"/>
        <v>1554622.9229954202</v>
      </c>
      <c r="J155" s="6">
        <f t="shared" si="42"/>
        <v>1043.007346094714</v>
      </c>
      <c r="K155" s="6">
        <f t="shared" si="43"/>
        <v>5337.5803301918268</v>
      </c>
      <c r="L155" s="6">
        <f t="shared" si="44"/>
        <v>678.4739568347203</v>
      </c>
      <c r="M155" s="6">
        <f t="shared" si="45"/>
        <v>135.59095499231282</v>
      </c>
      <c r="N155" s="6">
        <f t="shared" si="51"/>
        <v>4523.5154183647937</v>
      </c>
      <c r="O155" s="6">
        <f t="shared" si="59"/>
        <v>4663.8687689862572</v>
      </c>
      <c r="P155" s="6">
        <f t="shared" si="46"/>
        <v>70.176675310731753</v>
      </c>
      <c r="Q155" s="6">
        <f t="shared" si="52"/>
        <v>180242.86749154102</v>
      </c>
      <c r="R155" s="6">
        <f t="shared" si="53"/>
        <v>93277.375379725214</v>
      </c>
      <c r="S155" s="6">
        <f t="shared" si="54"/>
        <v>-3791.2186264438496</v>
      </c>
      <c r="T155" s="6">
        <f t="shared" si="47"/>
        <v>417530.94757643814</v>
      </c>
      <c r="U155" s="6">
        <f t="shared" si="48"/>
        <v>417530.94757643814</v>
      </c>
    </row>
    <row r="156" spans="1:21" x14ac:dyDescent="0.25">
      <c r="A156" s="1">
        <v>137</v>
      </c>
      <c r="B156" s="6">
        <f t="shared" si="55"/>
        <v>624598.59469731664</v>
      </c>
      <c r="C156" s="6">
        <f t="shared" si="49"/>
        <v>4294.5729840971126</v>
      </c>
      <c r="D156" s="6">
        <f t="shared" si="56"/>
        <v>1692.0788395249601</v>
      </c>
      <c r="E156" s="6">
        <f t="shared" si="57"/>
        <v>2602.4941445721524</v>
      </c>
      <c r="F156" s="6">
        <f t="shared" si="50"/>
        <v>2602.4941445721524</v>
      </c>
      <c r="G156" s="6">
        <f t="shared" si="40"/>
        <v>0</v>
      </c>
      <c r="H156" s="6">
        <f t="shared" si="41"/>
        <v>622906.51585779164</v>
      </c>
      <c r="I156" s="6">
        <f t="shared" si="58"/>
        <v>1559712.3539047486</v>
      </c>
      <c r="J156" s="6">
        <f t="shared" si="42"/>
        <v>1044.7299575252894</v>
      </c>
      <c r="K156" s="6">
        <f t="shared" si="43"/>
        <v>5339.3029416224017</v>
      </c>
      <c r="L156" s="6">
        <f t="shared" si="44"/>
        <v>676.64847758875965</v>
      </c>
      <c r="M156" s="6">
        <f t="shared" si="45"/>
        <v>135.81489447828761</v>
      </c>
      <c r="N156" s="6">
        <f t="shared" si="51"/>
        <v>4526.8395695553545</v>
      </c>
      <c r="O156" s="6">
        <f t="shared" si="59"/>
        <v>4679.1370617142429</v>
      </c>
      <c r="P156" s="6">
        <f t="shared" si="46"/>
        <v>76.148746079444209</v>
      </c>
      <c r="Q156" s="6">
        <f t="shared" si="52"/>
        <v>181751.2526620421</v>
      </c>
      <c r="R156" s="6">
        <f t="shared" si="53"/>
        <v>93582.741234284913</v>
      </c>
      <c r="S156" s="6">
        <f t="shared" si="54"/>
        <v>-4522.1830560472736</v>
      </c>
      <c r="T156" s="6">
        <f t="shared" si="47"/>
        <v>420765.50898657349</v>
      </c>
      <c r="U156" s="6">
        <f t="shared" si="48"/>
        <v>420765.50898657349</v>
      </c>
    </row>
    <row r="157" spans="1:21" x14ac:dyDescent="0.25">
      <c r="A157" s="1">
        <v>138</v>
      </c>
      <c r="B157" s="6">
        <f t="shared" si="55"/>
        <v>622906.51585779164</v>
      </c>
      <c r="C157" s="6">
        <f t="shared" si="49"/>
        <v>4294.5729840971126</v>
      </c>
      <c r="D157" s="6">
        <f t="shared" si="56"/>
        <v>1699.1291680229806</v>
      </c>
      <c r="E157" s="6">
        <f t="shared" si="57"/>
        <v>2595.443816074132</v>
      </c>
      <c r="F157" s="6">
        <f t="shared" si="50"/>
        <v>2595.443816074132</v>
      </c>
      <c r="G157" s="6">
        <f t="shared" si="40"/>
        <v>0</v>
      </c>
      <c r="H157" s="6">
        <f t="shared" si="41"/>
        <v>621207.38668976864</v>
      </c>
      <c r="I157" s="6">
        <f t="shared" si="58"/>
        <v>1564818.4462865137</v>
      </c>
      <c r="J157" s="6">
        <f t="shared" si="42"/>
        <v>1046.4554139886939</v>
      </c>
      <c r="K157" s="6">
        <f t="shared" si="43"/>
        <v>5341.0283980858067</v>
      </c>
      <c r="L157" s="6">
        <f t="shared" si="44"/>
        <v>674.81539217927434</v>
      </c>
      <c r="M157" s="6">
        <f t="shared" si="45"/>
        <v>136.03920381853021</v>
      </c>
      <c r="N157" s="6">
        <f t="shared" si="51"/>
        <v>4530.173802088002</v>
      </c>
      <c r="O157" s="6">
        <f t="shared" si="59"/>
        <v>4694.4553388595377</v>
      </c>
      <c r="P157" s="6">
        <f t="shared" si="46"/>
        <v>82.140768385767842</v>
      </c>
      <c r="Q157" s="6">
        <f t="shared" si="52"/>
        <v>183262.17443929109</v>
      </c>
      <c r="R157" s="6">
        <f t="shared" si="53"/>
        <v>93889.106777190813</v>
      </c>
      <c r="S157" s="6">
        <f t="shared" si="54"/>
        <v>-5257.9419267749472</v>
      </c>
      <c r="T157" s="6">
        <f t="shared" si="47"/>
        <v>424011.41182576562</v>
      </c>
      <c r="U157" s="6">
        <f t="shared" si="48"/>
        <v>424011.41182576562</v>
      </c>
    </row>
    <row r="158" spans="1:21" x14ac:dyDescent="0.25">
      <c r="A158" s="1">
        <v>139</v>
      </c>
      <c r="B158" s="6">
        <f t="shared" si="55"/>
        <v>621207.38668976864</v>
      </c>
      <c r="C158" s="6">
        <f t="shared" si="49"/>
        <v>4294.5729840971126</v>
      </c>
      <c r="D158" s="6">
        <f t="shared" si="56"/>
        <v>1706.2088728897434</v>
      </c>
      <c r="E158" s="6">
        <f t="shared" si="57"/>
        <v>2588.3641112073692</v>
      </c>
      <c r="F158" s="6">
        <f t="shared" si="50"/>
        <v>2588.3641112073692</v>
      </c>
      <c r="G158" s="6">
        <f t="shared" si="40"/>
        <v>0</v>
      </c>
      <c r="H158" s="6">
        <f t="shared" si="41"/>
        <v>619501.17781687889</v>
      </c>
      <c r="I158" s="6">
        <f t="shared" si="58"/>
        <v>1569941.2546860406</v>
      </c>
      <c r="J158" s="6">
        <f t="shared" si="42"/>
        <v>1048.1837201837307</v>
      </c>
      <c r="K158" s="6">
        <f t="shared" si="43"/>
        <v>5342.7567042808432</v>
      </c>
      <c r="L158" s="6">
        <f t="shared" si="44"/>
        <v>672.97466891391605</v>
      </c>
      <c r="M158" s="6">
        <f t="shared" si="45"/>
        <v>136.26388362388499</v>
      </c>
      <c r="N158" s="6">
        <f t="shared" si="51"/>
        <v>4533.5181517430419</v>
      </c>
      <c r="O158" s="6">
        <f t="shared" si="59"/>
        <v>4709.8237640581183</v>
      </c>
      <c r="P158" s="6">
        <f t="shared" si="46"/>
        <v>88.15280615753818</v>
      </c>
      <c r="Q158" s="6">
        <f t="shared" si="52"/>
        <v>184775.62715016585</v>
      </c>
      <c r="R158" s="6">
        <f t="shared" si="53"/>
        <v>94196.475281162435</v>
      </c>
      <c r="S158" s="6">
        <f t="shared" si="54"/>
        <v>-5998.5249116920022</v>
      </c>
      <c r="T158" s="6">
        <f t="shared" si="47"/>
        <v>427268.69635755476</v>
      </c>
      <c r="U158" s="6">
        <f t="shared" si="48"/>
        <v>427268.69635755476</v>
      </c>
    </row>
    <row r="159" spans="1:21" x14ac:dyDescent="0.25">
      <c r="A159" s="1">
        <v>140</v>
      </c>
      <c r="B159" s="6">
        <f t="shared" si="55"/>
        <v>619501.17781687889</v>
      </c>
      <c r="C159" s="6">
        <f t="shared" si="49"/>
        <v>4294.5729840971126</v>
      </c>
      <c r="D159" s="6">
        <f t="shared" si="56"/>
        <v>1713.3180765267839</v>
      </c>
      <c r="E159" s="6">
        <f t="shared" si="57"/>
        <v>2581.2549075703287</v>
      </c>
      <c r="F159" s="6">
        <f t="shared" si="50"/>
        <v>2581.2549075703287</v>
      </c>
      <c r="G159" s="6">
        <f t="shared" si="40"/>
        <v>0</v>
      </c>
      <c r="H159" s="6">
        <f t="shared" si="41"/>
        <v>617787.85974035214</v>
      </c>
      <c r="I159" s="6">
        <f t="shared" si="58"/>
        <v>1575080.8338272215</v>
      </c>
      <c r="J159" s="6">
        <f t="shared" si="42"/>
        <v>1049.9148808169634</v>
      </c>
      <c r="K159" s="6">
        <f t="shared" si="43"/>
        <v>5344.4878649140755</v>
      </c>
      <c r="L159" s="6">
        <f t="shared" si="44"/>
        <v>671.12627596828543</v>
      </c>
      <c r="M159" s="6">
        <f t="shared" si="45"/>
        <v>136.48893450620525</v>
      </c>
      <c r="N159" s="6">
        <f t="shared" si="51"/>
        <v>4536.8726544395849</v>
      </c>
      <c r="O159" s="6">
        <f t="shared" si="59"/>
        <v>4725.2425014816608</v>
      </c>
      <c r="P159" s="6">
        <f t="shared" si="46"/>
        <v>94.184923521037945</v>
      </c>
      <c r="Q159" s="6">
        <f t="shared" si="52"/>
        <v>186291.60502534136</v>
      </c>
      <c r="R159" s="6">
        <f t="shared" si="53"/>
        <v>94504.850029633293</v>
      </c>
      <c r="S159" s="6">
        <f t="shared" si="54"/>
        <v>-6743.9618586361175</v>
      </c>
      <c r="T159" s="6">
        <f t="shared" si="47"/>
        <v>430537.40299035469</v>
      </c>
      <c r="U159" s="6">
        <f t="shared" si="48"/>
        <v>430537.40299035469</v>
      </c>
    </row>
    <row r="160" spans="1:21" x14ac:dyDescent="0.25">
      <c r="A160" s="1">
        <v>141</v>
      </c>
      <c r="B160" s="6">
        <f t="shared" si="55"/>
        <v>617787.85974035214</v>
      </c>
      <c r="C160" s="6">
        <f t="shared" si="49"/>
        <v>4294.5729840971126</v>
      </c>
      <c r="D160" s="6">
        <f t="shared" si="56"/>
        <v>1720.4569018456455</v>
      </c>
      <c r="E160" s="6">
        <f t="shared" si="57"/>
        <v>2574.1160822514671</v>
      </c>
      <c r="F160" s="6">
        <f t="shared" si="50"/>
        <v>2574.1160822514671</v>
      </c>
      <c r="G160" s="6">
        <f t="shared" si="40"/>
        <v>0</v>
      </c>
      <c r="H160" s="6">
        <f t="shared" si="41"/>
        <v>616067.4028385065</v>
      </c>
      <c r="I160" s="6">
        <f t="shared" si="58"/>
        <v>1580237.2386131007</v>
      </c>
      <c r="J160" s="6">
        <f t="shared" si="42"/>
        <v>1051.6489006027284</v>
      </c>
      <c r="K160" s="6">
        <f t="shared" si="43"/>
        <v>5346.2218846998412</v>
      </c>
      <c r="L160" s="6">
        <f t="shared" si="44"/>
        <v>669.27018138538142</v>
      </c>
      <c r="M160" s="6">
        <f t="shared" si="45"/>
        <v>136.71435707835471</v>
      </c>
      <c r="N160" s="6">
        <f t="shared" si="51"/>
        <v>4540.2373462361056</v>
      </c>
      <c r="O160" s="6">
        <f t="shared" si="59"/>
        <v>4740.7117158392984</v>
      </c>
      <c r="P160" s="6">
        <f t="shared" si="46"/>
        <v>100.23718480159641</v>
      </c>
      <c r="Q160" s="6">
        <f t="shared" si="52"/>
        <v>187810.10219854664</v>
      </c>
      <c r="R160" s="6">
        <f t="shared" si="53"/>
        <v>94814.234316786038</v>
      </c>
      <c r="S160" s="6">
        <f t="shared" si="54"/>
        <v>-7494.2827912176872</v>
      </c>
      <c r="T160" s="6">
        <f t="shared" si="47"/>
        <v>433817.57227798126</v>
      </c>
      <c r="U160" s="6">
        <f t="shared" si="48"/>
        <v>433817.57227798126</v>
      </c>
    </row>
    <row r="161" spans="1:21" x14ac:dyDescent="0.25">
      <c r="A161" s="1">
        <v>142</v>
      </c>
      <c r="B161" s="6">
        <f t="shared" si="55"/>
        <v>616067.4028385065</v>
      </c>
      <c r="C161" s="6">
        <f t="shared" si="49"/>
        <v>4294.5729840971126</v>
      </c>
      <c r="D161" s="6">
        <f t="shared" si="56"/>
        <v>1727.6254722700023</v>
      </c>
      <c r="E161" s="6">
        <f t="shared" si="57"/>
        <v>2566.9475118271102</v>
      </c>
      <c r="F161" s="6">
        <f t="shared" si="50"/>
        <v>2566.9475118271102</v>
      </c>
      <c r="G161" s="6">
        <f t="shared" si="40"/>
        <v>0</v>
      </c>
      <c r="H161" s="6">
        <f t="shared" si="41"/>
        <v>614339.77736623655</v>
      </c>
      <c r="I161" s="6">
        <f t="shared" si="58"/>
        <v>1585410.5241264605</v>
      </c>
      <c r="J161" s="6">
        <f t="shared" si="42"/>
        <v>1053.3857842631487</v>
      </c>
      <c r="K161" s="6">
        <f t="shared" si="43"/>
        <v>5347.9587683602613</v>
      </c>
      <c r="L161" s="6">
        <f t="shared" si="44"/>
        <v>667.40635307504874</v>
      </c>
      <c r="M161" s="6">
        <f t="shared" si="45"/>
        <v>136.94015195420934</v>
      </c>
      <c r="N161" s="6">
        <f t="shared" si="51"/>
        <v>4543.6122633310024</v>
      </c>
      <c r="O161" s="6">
        <f t="shared" si="59"/>
        <v>4756.2315723793781</v>
      </c>
      <c r="P161" s="6">
        <f t="shared" si="46"/>
        <v>106.30965452418786</v>
      </c>
      <c r="Q161" s="6">
        <f t="shared" si="52"/>
        <v>189331.11270581698</v>
      </c>
      <c r="R161" s="6">
        <f t="shared" si="53"/>
        <v>95124.631447587628</v>
      </c>
      <c r="S161" s="6">
        <f t="shared" si="54"/>
        <v>-8249.5179098256631</v>
      </c>
      <c r="T161" s="6">
        <f t="shared" si="47"/>
        <v>437109.24492018321</v>
      </c>
      <c r="U161" s="6">
        <f t="shared" si="48"/>
        <v>437109.24492018321</v>
      </c>
    </row>
    <row r="162" spans="1:21" x14ac:dyDescent="0.25">
      <c r="A162" s="1">
        <v>143</v>
      </c>
      <c r="B162" s="6">
        <f t="shared" si="55"/>
        <v>614339.77736623655</v>
      </c>
      <c r="C162" s="6">
        <f t="shared" si="49"/>
        <v>4294.5729840971126</v>
      </c>
      <c r="D162" s="6">
        <f t="shared" si="56"/>
        <v>1734.8239117377934</v>
      </c>
      <c r="E162" s="6">
        <f t="shared" si="57"/>
        <v>2559.7490723593191</v>
      </c>
      <c r="F162" s="6">
        <f t="shared" si="50"/>
        <v>2559.7490723593191</v>
      </c>
      <c r="G162" s="6">
        <f t="shared" si="40"/>
        <v>0</v>
      </c>
      <c r="H162" s="6">
        <f t="shared" si="41"/>
        <v>612604.95345449878</v>
      </c>
      <c r="I162" s="6">
        <f t="shared" si="58"/>
        <v>1590600.7456304103</v>
      </c>
      <c r="J162" s="6">
        <f t="shared" si="42"/>
        <v>1055.1255365281463</v>
      </c>
      <c r="K162" s="6">
        <f t="shared" si="43"/>
        <v>5349.6985206252593</v>
      </c>
      <c r="L162" s="6">
        <f t="shared" si="44"/>
        <v>665.53475881342297</v>
      </c>
      <c r="M162" s="6">
        <f t="shared" si="45"/>
        <v>137.16631974865902</v>
      </c>
      <c r="N162" s="6">
        <f t="shared" si="51"/>
        <v>4546.9974420631779</v>
      </c>
      <c r="O162" s="6">
        <f t="shared" si="59"/>
        <v>4771.802236891227</v>
      </c>
      <c r="P162" s="6">
        <f t="shared" si="46"/>
        <v>112.40239741402456</v>
      </c>
      <c r="Q162" s="6">
        <f t="shared" si="52"/>
        <v>190854.63048474138</v>
      </c>
      <c r="R162" s="6">
        <f t="shared" si="53"/>
        <v>95436.044737824617</v>
      </c>
      <c r="S162" s="6">
        <f t="shared" si="54"/>
        <v>-9009.6975926391315</v>
      </c>
      <c r="T162" s="6">
        <f t="shared" si="47"/>
        <v>440412.46176317456</v>
      </c>
      <c r="U162" s="6">
        <f t="shared" si="48"/>
        <v>440412.46176317456</v>
      </c>
    </row>
    <row r="163" spans="1:21" x14ac:dyDescent="0.25">
      <c r="A163" s="1">
        <v>144</v>
      </c>
      <c r="B163" s="6">
        <f t="shared" si="55"/>
        <v>612604.95345449878</v>
      </c>
      <c r="C163" s="6">
        <f t="shared" si="49"/>
        <v>4294.5729840971126</v>
      </c>
      <c r="D163" s="6">
        <f t="shared" si="56"/>
        <v>1742.0523447033675</v>
      </c>
      <c r="E163" s="6">
        <f t="shared" si="57"/>
        <v>2552.5206393937451</v>
      </c>
      <c r="F163" s="6">
        <f t="shared" si="50"/>
        <v>2552.5206393937451</v>
      </c>
      <c r="G163" s="6">
        <f t="shared" si="40"/>
        <v>0</v>
      </c>
      <c r="H163" s="6">
        <f t="shared" si="41"/>
        <v>610862.90110979544</v>
      </c>
      <c r="I163" s="6">
        <f t="shared" si="58"/>
        <v>1595807.9585689758</v>
      </c>
      <c r="J163" s="6">
        <f t="shared" si="42"/>
        <v>1056.8681621354544</v>
      </c>
      <c r="K163" s="6">
        <f t="shared" si="43"/>
        <v>5351.441146232567</v>
      </c>
      <c r="L163" s="6">
        <f t="shared" si="44"/>
        <v>663.6553662423737</v>
      </c>
      <c r="M163" s="6">
        <f t="shared" si="45"/>
        <v>137.39286107760907</v>
      </c>
      <c r="N163" s="6">
        <f t="shared" si="51"/>
        <v>4550.3929189125838</v>
      </c>
      <c r="O163" s="6">
        <f t="shared" si="59"/>
        <v>4787.4238757069234</v>
      </c>
      <c r="P163" s="6">
        <f t="shared" si="46"/>
        <v>118.51547839716977</v>
      </c>
      <c r="Q163" s="6">
        <f t="shared" si="52"/>
        <v>192380.64937370498</v>
      </c>
      <c r="R163" s="6">
        <f t="shared" si="53"/>
        <v>95748.477514138547</v>
      </c>
      <c r="S163" s="6">
        <f t="shared" si="54"/>
        <v>-9774.8523966443754</v>
      </c>
      <c r="T163" s="6">
        <f t="shared" si="47"/>
        <v>443727.26380016922</v>
      </c>
      <c r="U163" s="6">
        <f t="shared" si="48"/>
        <v>443727.26380016922</v>
      </c>
    </row>
    <row r="164" spans="1:21" x14ac:dyDescent="0.25">
      <c r="A164" s="1">
        <v>145</v>
      </c>
      <c r="B164" s="6">
        <f t="shared" si="55"/>
        <v>610862.90110979544</v>
      </c>
      <c r="C164" s="6">
        <f t="shared" si="49"/>
        <v>4294.5729840971126</v>
      </c>
      <c r="D164" s="6">
        <f t="shared" si="56"/>
        <v>1749.3108961396315</v>
      </c>
      <c r="E164" s="6">
        <f t="shared" si="57"/>
        <v>2545.2620879574811</v>
      </c>
      <c r="F164" s="6">
        <f t="shared" si="50"/>
        <v>2545.2620879574811</v>
      </c>
      <c r="G164" s="6"/>
      <c r="H164" s="6">
        <f t="shared" si="41"/>
        <v>609113.59021365584</v>
      </c>
      <c r="I164" s="6">
        <f t="shared" si="58"/>
        <v>1601032.2185676927</v>
      </c>
      <c r="J164" s="6">
        <f t="shared" si="42"/>
        <v>1058.6136658306325</v>
      </c>
      <c r="K164" s="6">
        <f t="shared" si="43"/>
        <v>5353.1866499277448</v>
      </c>
      <c r="L164" s="6">
        <f t="shared" si="44"/>
        <v>661.76814286894512</v>
      </c>
      <c r="M164" s="6">
        <f t="shared" si="45"/>
        <v>137.61977655798222</v>
      </c>
      <c r="N164" s="6">
        <f t="shared" si="51"/>
        <v>4553.7987305008182</v>
      </c>
      <c r="O164" s="6">
        <f t="shared" si="59"/>
        <v>4803.0966557030742</v>
      </c>
      <c r="P164" s="6">
        <f t="shared" si="46"/>
        <v>124.64896260112801</v>
      </c>
      <c r="Q164" s="6">
        <f t="shared" si="52"/>
        <v>193909.16311112675</v>
      </c>
      <c r="R164" s="6">
        <f t="shared" si="53"/>
        <v>96061.933114061554</v>
      </c>
      <c r="S164" s="6">
        <f t="shared" si="54"/>
        <v>-10545.013058658034</v>
      </c>
      <c r="T164" s="6">
        <f t="shared" si="47"/>
        <v>447053.69217191782</v>
      </c>
      <c r="U164" s="6">
        <f t="shared" si="48"/>
        <v>447053.69217191782</v>
      </c>
    </row>
    <row r="165" spans="1:21" x14ac:dyDescent="0.25">
      <c r="A165" s="1">
        <v>146</v>
      </c>
      <c r="B165" s="6">
        <f t="shared" si="55"/>
        <v>609113.59021365584</v>
      </c>
      <c r="C165" s="6">
        <f t="shared" si="49"/>
        <v>4294.5729840971126</v>
      </c>
      <c r="D165" s="6">
        <f t="shared" si="56"/>
        <v>1756.5996915402134</v>
      </c>
      <c r="E165" s="6">
        <f t="shared" si="57"/>
        <v>2537.9732925568992</v>
      </c>
      <c r="F165" s="6">
        <f t="shared" si="50"/>
        <v>2537.9732925568992</v>
      </c>
      <c r="G165" s="6"/>
      <c r="H165" s="6">
        <f t="shared" si="41"/>
        <v>607356.99052211561</v>
      </c>
      <c r="I165" s="6">
        <f t="shared" si="58"/>
        <v>1606273.5814341998</v>
      </c>
      <c r="J165" s="6">
        <f t="shared" si="42"/>
        <v>1060.3620523670754</v>
      </c>
      <c r="K165" s="6">
        <f t="shared" si="43"/>
        <v>5354.9350364641878</v>
      </c>
      <c r="L165" s="6">
        <f t="shared" si="44"/>
        <v>659.87305606479379</v>
      </c>
      <c r="M165" s="6">
        <f t="shared" si="45"/>
        <v>137.84706680771981</v>
      </c>
      <c r="N165" s="6">
        <f t="shared" si="51"/>
        <v>4557.2149135916743</v>
      </c>
      <c r="O165" s="6">
        <f t="shared" si="59"/>
        <v>4818.8207443025958</v>
      </c>
      <c r="P165" s="6">
        <f t="shared" si="46"/>
        <v>130.80291535546075</v>
      </c>
      <c r="Q165" s="6">
        <f t="shared" si="52"/>
        <v>195440.16533469222</v>
      </c>
      <c r="R165" s="6">
        <f t="shared" si="53"/>
        <v>96376.414886051993</v>
      </c>
      <c r="S165" s="6">
        <f t="shared" si="54"/>
        <v>-11320.210496355692</v>
      </c>
      <c r="T165" s="6">
        <f t="shared" si="47"/>
        <v>450391.78816724598</v>
      </c>
      <c r="U165" s="6">
        <f t="shared" si="48"/>
        <v>450391.78816724598</v>
      </c>
    </row>
    <row r="166" spans="1:21" x14ac:dyDescent="0.25">
      <c r="A166" s="1">
        <v>147</v>
      </c>
      <c r="B166" s="6">
        <f t="shared" si="55"/>
        <v>607356.99052211561</v>
      </c>
      <c r="C166" s="6">
        <f t="shared" si="49"/>
        <v>4294.5729840971126</v>
      </c>
      <c r="D166" s="6">
        <f t="shared" si="56"/>
        <v>1763.9188569216308</v>
      </c>
      <c r="E166" s="6">
        <f t="shared" si="57"/>
        <v>2530.6541271754818</v>
      </c>
      <c r="F166" s="6">
        <f t="shared" si="50"/>
        <v>2530.6541271754818</v>
      </c>
      <c r="G166" s="6"/>
      <c r="H166" s="6">
        <f t="shared" si="41"/>
        <v>605593.071665194</v>
      </c>
      <c r="I166" s="6">
        <f t="shared" si="58"/>
        <v>1611532.103158836</v>
      </c>
      <c r="J166" s="6">
        <f t="shared" si="42"/>
        <v>1062.1133265060305</v>
      </c>
      <c r="K166" s="6">
        <f t="shared" si="43"/>
        <v>5356.6863106031433</v>
      </c>
      <c r="L166" s="6">
        <f t="shared" si="44"/>
        <v>657.97007306562534</v>
      </c>
      <c r="M166" s="6">
        <f t="shared" si="45"/>
        <v>138.07473244578398</v>
      </c>
      <c r="N166" s="6">
        <f t="shared" si="51"/>
        <v>4560.641505091734</v>
      </c>
      <c r="O166" s="6">
        <f t="shared" si="59"/>
        <v>4834.5963094765048</v>
      </c>
      <c r="P166" s="6">
        <f t="shared" si="46"/>
        <v>136.9774021923854</v>
      </c>
      <c r="Q166" s="6">
        <f t="shared" si="52"/>
        <v>196973.64958058123</v>
      </c>
      <c r="R166" s="6">
        <f t="shared" si="53"/>
        <v>96691.926189530161</v>
      </c>
      <c r="S166" s="6">
        <f t="shared" si="54"/>
        <v>-12100.475809306619</v>
      </c>
      <c r="T166" s="6">
        <f t="shared" si="47"/>
        <v>453741.59322359512</v>
      </c>
      <c r="U166" s="6">
        <f t="shared" si="48"/>
        <v>453741.59322359512</v>
      </c>
    </row>
    <row r="167" spans="1:21" x14ac:dyDescent="0.25">
      <c r="A167" s="1">
        <v>148</v>
      </c>
      <c r="B167" s="6">
        <f t="shared" si="55"/>
        <v>605593.071665194</v>
      </c>
      <c r="C167" s="6">
        <f t="shared" si="49"/>
        <v>4294.5729840971126</v>
      </c>
      <c r="D167" s="6">
        <f t="shared" si="56"/>
        <v>1771.2685188254709</v>
      </c>
      <c r="E167" s="6">
        <f t="shared" si="57"/>
        <v>2523.3044652716417</v>
      </c>
      <c r="F167" s="6">
        <f t="shared" si="50"/>
        <v>2523.3044652716417</v>
      </c>
      <c r="G167" s="6"/>
      <c r="H167" s="6">
        <f t="shared" si="41"/>
        <v>603821.80314636847</v>
      </c>
      <c r="I167" s="6">
        <f t="shared" si="58"/>
        <v>1616807.8399152379</v>
      </c>
      <c r="J167" s="6">
        <f t="shared" si="42"/>
        <v>1063.867493016608</v>
      </c>
      <c r="K167" s="6">
        <f t="shared" si="43"/>
        <v>5358.4404771137206</v>
      </c>
      <c r="L167" s="6">
        <f t="shared" si="44"/>
        <v>656.05916097062686</v>
      </c>
      <c r="M167" s="6">
        <f t="shared" si="45"/>
        <v>138.30277409215904</v>
      </c>
      <c r="N167" s="6">
        <f t="shared" si="51"/>
        <v>4564.0785420509346</v>
      </c>
      <c r="O167" s="6">
        <f t="shared" si="59"/>
        <v>4850.4235197457101</v>
      </c>
      <c r="P167" s="6">
        <f t="shared" si="46"/>
        <v>143.17248884738774</v>
      </c>
      <c r="Q167" s="6">
        <f t="shared" si="52"/>
        <v>198509.6092826908</v>
      </c>
      <c r="R167" s="6">
        <f t="shared" si="53"/>
        <v>97008.470394914271</v>
      </c>
      <c r="S167" s="6">
        <f t="shared" si="54"/>
        <v>-12885.840280013857</v>
      </c>
      <c r="T167" s="6">
        <f t="shared" si="47"/>
        <v>457103.14892756479</v>
      </c>
      <c r="U167" s="6">
        <f t="shared" si="48"/>
        <v>457103.14892756479</v>
      </c>
    </row>
    <row r="168" spans="1:21" x14ac:dyDescent="0.25">
      <c r="A168" s="1">
        <v>149</v>
      </c>
      <c r="B168" s="6">
        <f t="shared" si="55"/>
        <v>603821.80314636847</v>
      </c>
      <c r="C168" s="6">
        <f t="shared" si="49"/>
        <v>4294.5729840971126</v>
      </c>
      <c r="D168" s="6">
        <f t="shared" si="56"/>
        <v>1778.6488043205773</v>
      </c>
      <c r="E168" s="6">
        <f t="shared" si="57"/>
        <v>2515.9241797765353</v>
      </c>
      <c r="F168" s="6">
        <f t="shared" si="50"/>
        <v>2515.9241797765353</v>
      </c>
      <c r="G168" s="6"/>
      <c r="H168" s="6">
        <f t="shared" si="41"/>
        <v>602043.15434204787</v>
      </c>
      <c r="I168" s="6">
        <f t="shared" si="58"/>
        <v>1622100.8480609395</v>
      </c>
      <c r="J168" s="6">
        <f t="shared" si="42"/>
        <v>1065.624556675795</v>
      </c>
      <c r="K168" s="6">
        <f t="shared" si="43"/>
        <v>5360.1975407729078</v>
      </c>
      <c r="L168" s="6">
        <f t="shared" si="44"/>
        <v>654.14028674189922</v>
      </c>
      <c r="M168" s="6">
        <f t="shared" si="45"/>
        <v>138.53119236785335</v>
      </c>
      <c r="N168" s="6">
        <f t="shared" si="51"/>
        <v>4567.5260616631549</v>
      </c>
      <c r="O168" s="6">
        <f t="shared" si="59"/>
        <v>4866.3025441828149</v>
      </c>
      <c r="P168" s="6">
        <f t="shared" si="46"/>
        <v>149.38824125983001</v>
      </c>
      <c r="Q168" s="6">
        <f t="shared" si="52"/>
        <v>200048.03777185286</v>
      </c>
      <c r="R168" s="6">
        <f t="shared" si="53"/>
        <v>97326.050883656368</v>
      </c>
      <c r="S168" s="6">
        <f t="shared" si="54"/>
        <v>-13676.335374960501</v>
      </c>
      <c r="T168" s="6">
        <f t="shared" si="47"/>
        <v>460476.49701545731</v>
      </c>
      <c r="U168" s="6">
        <f t="shared" si="48"/>
        <v>460476.49701545731</v>
      </c>
    </row>
    <row r="169" spans="1:21" x14ac:dyDescent="0.25">
      <c r="A169" s="1">
        <v>150</v>
      </c>
      <c r="B169" s="6">
        <f t="shared" si="55"/>
        <v>602043.15434204787</v>
      </c>
      <c r="C169" s="6">
        <f t="shared" si="49"/>
        <v>4294.5729840971126</v>
      </c>
      <c r="D169" s="6">
        <f t="shared" si="56"/>
        <v>1786.0598410052467</v>
      </c>
      <c r="E169" s="6">
        <f t="shared" si="57"/>
        <v>2508.5131430918659</v>
      </c>
      <c r="F169" s="6">
        <f t="shared" si="50"/>
        <v>2508.5131430918659</v>
      </c>
      <c r="G169" s="6"/>
      <c r="H169" s="6">
        <f t="shared" si="41"/>
        <v>600257.09450104262</v>
      </c>
      <c r="I169" s="6">
        <f t="shared" si="58"/>
        <v>1627411.1841379751</v>
      </c>
      <c r="J169" s="6">
        <f t="shared" si="42"/>
        <v>1067.3845222684677</v>
      </c>
      <c r="K169" s="6">
        <f t="shared" si="43"/>
        <v>5361.9575063655802</v>
      </c>
      <c r="L169" s="6">
        <f t="shared" si="44"/>
        <v>652.21341720388511</v>
      </c>
      <c r="M169" s="6">
        <f t="shared" si="45"/>
        <v>138.7599878949008</v>
      </c>
      <c r="N169" s="6">
        <f t="shared" si="51"/>
        <v>4570.9841012667948</v>
      </c>
      <c r="O169" s="6">
        <f t="shared" si="59"/>
        <v>4882.2335524139216</v>
      </c>
      <c r="P169" s="6">
        <f t="shared" si="46"/>
        <v>155.62472557356341</v>
      </c>
      <c r="Q169" s="6">
        <f t="shared" si="52"/>
        <v>201588.92827504704</v>
      </c>
      <c r="R169" s="6">
        <f t="shared" si="53"/>
        <v>97644.671048278498</v>
      </c>
      <c r="S169" s="6">
        <f t="shared" si="54"/>
        <v>-14471.992745662006</v>
      </c>
      <c r="T169" s="6">
        <f t="shared" si="47"/>
        <v>463861.67937382439</v>
      </c>
      <c r="U169" s="6">
        <f t="shared" si="48"/>
        <v>463861.67937382439</v>
      </c>
    </row>
    <row r="170" spans="1:21" x14ac:dyDescent="0.25">
      <c r="A170" s="1">
        <v>151</v>
      </c>
      <c r="B170" s="6">
        <f t="shared" si="55"/>
        <v>600257.09450104262</v>
      </c>
      <c r="C170" s="6">
        <f t="shared" si="49"/>
        <v>4294.5729840971126</v>
      </c>
      <c r="D170" s="6">
        <f t="shared" si="56"/>
        <v>1793.5017570094351</v>
      </c>
      <c r="E170" s="6">
        <f t="shared" si="57"/>
        <v>2501.0712270876775</v>
      </c>
      <c r="F170" s="6">
        <f t="shared" si="50"/>
        <v>2501.0712270876775</v>
      </c>
      <c r="G170" s="6"/>
      <c r="H170" s="6">
        <f t="shared" si="41"/>
        <v>598463.5927440332</v>
      </c>
      <c r="I170" s="6">
        <f t="shared" si="58"/>
        <v>1632738.9048734831</v>
      </c>
      <c r="J170" s="6">
        <f t="shared" si="42"/>
        <v>1069.1473945874056</v>
      </c>
      <c r="K170" s="6">
        <f t="shared" si="43"/>
        <v>5363.7203786845184</v>
      </c>
      <c r="L170" s="6">
        <f t="shared" si="44"/>
        <v>650.27851904279612</v>
      </c>
      <c r="M170" s="6">
        <f t="shared" si="45"/>
        <v>138.98916129636274</v>
      </c>
      <c r="N170" s="6">
        <f t="shared" si="51"/>
        <v>4574.4526983453597</v>
      </c>
      <c r="O170" s="6">
        <f t="shared" si="59"/>
        <v>4898.2167146204456</v>
      </c>
      <c r="P170" s="6">
        <f t="shared" si="46"/>
        <v>161.88200813754293</v>
      </c>
      <c r="Q170" s="6">
        <f t="shared" si="52"/>
        <v>203132.27391460838</v>
      </c>
      <c r="R170" s="6">
        <f t="shared" si="53"/>
        <v>97964.334292408981</v>
      </c>
      <c r="S170" s="6">
        <f t="shared" si="54"/>
        <v>-15272.8442297242</v>
      </c>
      <c r="T170" s="6">
        <f t="shared" si="47"/>
        <v>467258.73804001574</v>
      </c>
      <c r="U170" s="6">
        <f t="shared" si="48"/>
        <v>467258.73804001574</v>
      </c>
    </row>
    <row r="171" spans="1:21" x14ac:dyDescent="0.25">
      <c r="A171" s="1">
        <v>152</v>
      </c>
      <c r="B171" s="6">
        <f t="shared" si="55"/>
        <v>598463.5927440332</v>
      </c>
      <c r="C171" s="6">
        <f t="shared" si="49"/>
        <v>4294.5729840971126</v>
      </c>
      <c r="D171" s="6">
        <f t="shared" si="56"/>
        <v>1800.9746809969743</v>
      </c>
      <c r="E171" s="6">
        <f t="shared" si="57"/>
        <v>2493.5983031001383</v>
      </c>
      <c r="F171" s="6">
        <f t="shared" si="50"/>
        <v>2493.5983031001383</v>
      </c>
      <c r="G171" s="6"/>
      <c r="H171" s="6">
        <f t="shared" si="41"/>
        <v>596662.61806303624</v>
      </c>
      <c r="I171" s="6">
        <f t="shared" si="58"/>
        <v>1638084.0671803113</v>
      </c>
      <c r="J171" s="6">
        <f t="shared" si="42"/>
        <v>1070.9131784333028</v>
      </c>
      <c r="K171" s="6">
        <f t="shared" si="43"/>
        <v>5365.4861625304156</v>
      </c>
      <c r="L171" s="6">
        <f t="shared" si="44"/>
        <v>648.33555880603603</v>
      </c>
      <c r="M171" s="6">
        <f t="shared" si="45"/>
        <v>139.21871319632936</v>
      </c>
      <c r="N171" s="6">
        <f t="shared" si="51"/>
        <v>4577.9318905280506</v>
      </c>
      <c r="O171" s="6">
        <f t="shared" si="59"/>
        <v>4914.2522015409304</v>
      </c>
      <c r="P171" s="6">
        <f t="shared" si="46"/>
        <v>168.16015550643988</v>
      </c>
      <c r="Q171" s="6">
        <f t="shared" si="52"/>
        <v>204678.0677074299</v>
      </c>
      <c r="R171" s="6">
        <f t="shared" si="53"/>
        <v>98285.044030818681</v>
      </c>
      <c r="S171" s="6">
        <f t="shared" si="54"/>
        <v>-16078.921851907071</v>
      </c>
      <c r="T171" s="6">
        <f t="shared" si="47"/>
        <v>470667.71520272968</v>
      </c>
      <c r="U171" s="6">
        <f t="shared" si="48"/>
        <v>470667.71520272968</v>
      </c>
    </row>
    <row r="172" spans="1:21" x14ac:dyDescent="0.25">
      <c r="A172" s="1">
        <v>153</v>
      </c>
      <c r="B172" s="6">
        <f t="shared" si="55"/>
        <v>596662.61806303624</v>
      </c>
      <c r="C172" s="6">
        <f t="shared" si="49"/>
        <v>4294.5729840971126</v>
      </c>
      <c r="D172" s="6">
        <f t="shared" si="56"/>
        <v>1808.4787421677947</v>
      </c>
      <c r="E172" s="6">
        <f t="shared" si="57"/>
        <v>2486.0942419293178</v>
      </c>
      <c r="F172" s="6">
        <f t="shared" si="50"/>
        <v>2486.0942419293178</v>
      </c>
      <c r="G172" s="6"/>
      <c r="H172" s="6">
        <f t="shared" si="41"/>
        <v>594854.13932086842</v>
      </c>
      <c r="I172" s="6">
        <f t="shared" si="58"/>
        <v>1643446.7281576258</v>
      </c>
      <c r="J172" s="6">
        <f t="shared" si="42"/>
        <v>1072.6818786147828</v>
      </c>
      <c r="K172" s="6">
        <f t="shared" si="43"/>
        <v>5367.2548627118958</v>
      </c>
      <c r="L172" s="6">
        <f t="shared" si="44"/>
        <v>646.38450290162268</v>
      </c>
      <c r="M172" s="6">
        <f t="shared" si="45"/>
        <v>139.44864421992176</v>
      </c>
      <c r="N172" s="6">
        <f t="shared" si="51"/>
        <v>4581.4217155903516</v>
      </c>
      <c r="O172" s="6">
        <f t="shared" si="59"/>
        <v>4930.3401844728733</v>
      </c>
      <c r="P172" s="6">
        <f t="shared" si="46"/>
        <v>174.45923444126083</v>
      </c>
      <c r="Q172" s="6">
        <f t="shared" si="52"/>
        <v>206226.30256416017</v>
      </c>
      <c r="R172" s="6">
        <f t="shared" si="53"/>
        <v>98606.803689457549</v>
      </c>
      <c r="S172" s="6">
        <f t="shared" si="54"/>
        <v>-16890.257825195164</v>
      </c>
      <c r="T172" s="6">
        <f t="shared" si="47"/>
        <v>474088.65320256597</v>
      </c>
      <c r="U172" s="6">
        <f t="shared" si="48"/>
        <v>474088.65320256597</v>
      </c>
    </row>
    <row r="173" spans="1:21" x14ac:dyDescent="0.25">
      <c r="A173" s="1">
        <v>154</v>
      </c>
      <c r="B173" s="6">
        <f t="shared" si="55"/>
        <v>594854.13932086842</v>
      </c>
      <c r="C173" s="6">
        <f t="shared" si="49"/>
        <v>4294.5729840971126</v>
      </c>
      <c r="D173" s="6">
        <f t="shared" si="56"/>
        <v>1816.0140702601607</v>
      </c>
      <c r="E173" s="6">
        <f t="shared" si="57"/>
        <v>2478.5589138369519</v>
      </c>
      <c r="F173" s="6">
        <f t="shared" si="50"/>
        <v>2478.5589138369519</v>
      </c>
      <c r="G173" s="6"/>
      <c r="H173" s="6">
        <f t="shared" si="41"/>
        <v>593038.12525060831</v>
      </c>
      <c r="I173" s="6">
        <f t="shared" si="58"/>
        <v>1648826.94509152</v>
      </c>
      <c r="J173" s="6">
        <f t="shared" si="42"/>
        <v>1074.4534999484117</v>
      </c>
      <c r="K173" s="6">
        <f t="shared" si="43"/>
        <v>5369.0264840455238</v>
      </c>
      <c r="L173" s="6">
        <f t="shared" si="44"/>
        <v>644.42531759760755</v>
      </c>
      <c r="M173" s="6">
        <f t="shared" si="45"/>
        <v>139.67895499329353</v>
      </c>
      <c r="N173" s="6">
        <f t="shared" si="51"/>
        <v>4584.9222114546228</v>
      </c>
      <c r="O173" s="6">
        <f t="shared" si="59"/>
        <v>4946.4808352745558</v>
      </c>
      <c r="P173" s="6">
        <f t="shared" si="46"/>
        <v>180.77931190996651</v>
      </c>
      <c r="Q173" s="6">
        <f t="shared" si="52"/>
        <v>207776.97128839552</v>
      </c>
      <c r="R173" s="6">
        <f t="shared" si="53"/>
        <v>98929.616705491193</v>
      </c>
      <c r="S173" s="6">
        <f t="shared" si="54"/>
        <v>-17706.884551873271</v>
      </c>
      <c r="T173" s="6">
        <f t="shared" si="47"/>
        <v>477521.59453258011</v>
      </c>
      <c r="U173" s="6">
        <f t="shared" si="48"/>
        <v>477521.59453258011</v>
      </c>
    </row>
    <row r="174" spans="1:21" x14ac:dyDescent="0.25">
      <c r="A174" s="1">
        <v>155</v>
      </c>
      <c r="B174" s="6">
        <f t="shared" si="55"/>
        <v>593038.12525060831</v>
      </c>
      <c r="C174" s="6">
        <f t="shared" si="49"/>
        <v>4294.5729840971126</v>
      </c>
      <c r="D174" s="6">
        <f t="shared" si="56"/>
        <v>1823.5807955529112</v>
      </c>
      <c r="E174" s="6">
        <f t="shared" si="57"/>
        <v>2470.9921885442013</v>
      </c>
      <c r="F174" s="6">
        <f t="shared" si="50"/>
        <v>2470.9921885442013</v>
      </c>
      <c r="G174" s="6"/>
      <c r="H174" s="6">
        <f t="shared" si="41"/>
        <v>591214.54445505538</v>
      </c>
      <c r="I174" s="6">
        <f t="shared" si="58"/>
        <v>1654224.7754556276</v>
      </c>
      <c r="J174" s="6">
        <f t="shared" si="42"/>
        <v>1076.2280472587092</v>
      </c>
      <c r="K174" s="6">
        <f t="shared" si="43"/>
        <v>5370.8010313558216</v>
      </c>
      <c r="L174" s="6">
        <f t="shared" si="44"/>
        <v>642.45796902149232</v>
      </c>
      <c r="M174" s="6">
        <f t="shared" si="45"/>
        <v>139.90964614363222</v>
      </c>
      <c r="N174" s="6">
        <f t="shared" si="51"/>
        <v>4588.4334161906972</v>
      </c>
      <c r="O174" s="6">
        <f t="shared" si="59"/>
        <v>4962.6743263668786</v>
      </c>
      <c r="P174" s="6">
        <f t="shared" si="46"/>
        <v>187.12045508809069</v>
      </c>
      <c r="Q174" s="6">
        <f t="shared" si="52"/>
        <v>209330.06657586727</v>
      </c>
      <c r="R174" s="6">
        <f t="shared" si="53"/>
        <v>99253.486527337649</v>
      </c>
      <c r="S174" s="6">
        <f t="shared" si="54"/>
        <v>-18528.834624608877</v>
      </c>
      <c r="T174" s="6">
        <f t="shared" si="47"/>
        <v>480966.58183884085</v>
      </c>
      <c r="U174" s="6">
        <f t="shared" si="48"/>
        <v>480966.58183884085</v>
      </c>
    </row>
    <row r="175" spans="1:21" x14ac:dyDescent="0.25">
      <c r="A175" s="1">
        <v>156</v>
      </c>
      <c r="B175" s="6">
        <f t="shared" si="55"/>
        <v>591214.54445505538</v>
      </c>
      <c r="C175" s="6">
        <f t="shared" si="49"/>
        <v>4294.5729840971126</v>
      </c>
      <c r="D175" s="6">
        <f t="shared" si="56"/>
        <v>1831.1790488677152</v>
      </c>
      <c r="E175" s="6">
        <f t="shared" si="57"/>
        <v>2463.3939352293974</v>
      </c>
      <c r="F175" s="6">
        <f t="shared" si="50"/>
        <v>2463.3939352293974</v>
      </c>
      <c r="G175" s="6"/>
      <c r="H175" s="6">
        <f t="shared" si="41"/>
        <v>589383.36540618772</v>
      </c>
      <c r="I175" s="6">
        <f t="shared" si="58"/>
        <v>1659640.2769117358</v>
      </c>
      <c r="J175" s="6">
        <f t="shared" si="42"/>
        <v>1078.0055253781636</v>
      </c>
      <c r="K175" s="6">
        <f t="shared" si="43"/>
        <v>5372.5785094752764</v>
      </c>
      <c r="L175" s="6">
        <f t="shared" si="44"/>
        <v>640.4824231596433</v>
      </c>
      <c r="M175" s="6">
        <f t="shared" si="45"/>
        <v>140.14071829916128</v>
      </c>
      <c r="N175" s="6">
        <f t="shared" si="51"/>
        <v>4591.9553680164718</v>
      </c>
      <c r="O175" s="6">
        <f t="shared" si="59"/>
        <v>4978.9208307352028</v>
      </c>
      <c r="P175" s="6">
        <f t="shared" si="46"/>
        <v>193.48273135936552</v>
      </c>
      <c r="Q175" s="6">
        <f t="shared" si="52"/>
        <v>210885.5810136236</v>
      </c>
      <c r="R175" s="6">
        <f t="shared" si="53"/>
        <v>99578.41661470414</v>
      </c>
      <c r="S175" s="6">
        <f t="shared" si="54"/>
        <v>-19356.140827540148</v>
      </c>
      <c r="T175" s="6">
        <f t="shared" si="47"/>
        <v>484423.6579209881</v>
      </c>
      <c r="U175" s="6">
        <f t="shared" si="48"/>
        <v>484423.6579209881</v>
      </c>
    </row>
    <row r="176" spans="1:21" x14ac:dyDescent="0.25">
      <c r="A176" s="1">
        <v>157</v>
      </c>
      <c r="B176" s="6">
        <f t="shared" si="55"/>
        <v>589383.36540618772</v>
      </c>
      <c r="C176" s="6">
        <f t="shared" si="49"/>
        <v>4294.5729840971126</v>
      </c>
      <c r="D176" s="6">
        <f t="shared" si="56"/>
        <v>1838.8089615713307</v>
      </c>
      <c r="E176" s="6">
        <f t="shared" si="57"/>
        <v>2455.7640225257819</v>
      </c>
      <c r="F176" s="6">
        <f t="shared" si="50"/>
        <v>2455.7640225257819</v>
      </c>
      <c r="G176" s="6"/>
      <c r="H176" s="6">
        <f t="shared" si="41"/>
        <v>587544.55644461641</v>
      </c>
      <c r="I176" s="6">
        <f t="shared" si="58"/>
        <v>1665073.5073104014</v>
      </c>
      <c r="J176" s="6">
        <f t="shared" si="42"/>
        <v>1079.785939147245</v>
      </c>
      <c r="K176" s="6">
        <f t="shared" si="43"/>
        <v>5374.3589232443574</v>
      </c>
      <c r="L176" s="6">
        <f t="shared" si="44"/>
        <v>638.49864585670332</v>
      </c>
      <c r="M176" s="6">
        <f t="shared" si="45"/>
        <v>140.37217208914186</v>
      </c>
      <c r="N176" s="6">
        <f t="shared" si="51"/>
        <v>4595.488105298512</v>
      </c>
      <c r="O176" s="6">
        <f t="shared" si="59"/>
        <v>4995.2205219311991</v>
      </c>
      <c r="P176" s="6">
        <f t="shared" si="46"/>
        <v>199.86620831634355</v>
      </c>
      <c r="Q176" s="6">
        <f t="shared" si="52"/>
        <v>212443.50707920623</v>
      </c>
      <c r="R176" s="6">
        <f t="shared" si="53"/>
        <v>99904.41043862408</v>
      </c>
      <c r="S176" s="6">
        <f t="shared" si="54"/>
        <v>-20188.836137370396</v>
      </c>
      <c r="T176" s="6">
        <f t="shared" si="47"/>
        <v>487892.8657327948</v>
      </c>
      <c r="U176" s="6">
        <f t="shared" si="48"/>
        <v>487892.8657327948</v>
      </c>
    </row>
    <row r="177" spans="1:21" x14ac:dyDescent="0.25">
      <c r="A177" s="1">
        <v>158</v>
      </c>
      <c r="B177" s="6">
        <f t="shared" si="55"/>
        <v>587544.55644461641</v>
      </c>
      <c r="C177" s="6">
        <f t="shared" si="49"/>
        <v>4294.5729840971126</v>
      </c>
      <c r="D177" s="6">
        <f t="shared" si="56"/>
        <v>1846.4706655778778</v>
      </c>
      <c r="E177" s="6">
        <f t="shared" si="57"/>
        <v>2448.1023185192348</v>
      </c>
      <c r="F177" s="6">
        <f t="shared" si="50"/>
        <v>2448.1023185192348</v>
      </c>
      <c r="G177" s="6"/>
      <c r="H177" s="6">
        <f t="shared" si="41"/>
        <v>585698.08577903849</v>
      </c>
      <c r="I177" s="6">
        <f t="shared" si="58"/>
        <v>1670524.5246915689</v>
      </c>
      <c r="J177" s="6">
        <f t="shared" si="42"/>
        <v>1081.569293414417</v>
      </c>
      <c r="K177" s="6">
        <f t="shared" si="43"/>
        <v>5376.1422775115298</v>
      </c>
      <c r="L177" s="6">
        <f t="shared" si="44"/>
        <v>636.50660281500109</v>
      </c>
      <c r="M177" s="6">
        <f t="shared" si="45"/>
        <v>140.60400814387421</v>
      </c>
      <c r="N177" s="6">
        <f t="shared" si="51"/>
        <v>4599.0316665526543</v>
      </c>
      <c r="O177" s="6">
        <f t="shared" si="59"/>
        <v>5011.5735740747014</v>
      </c>
      <c r="P177" s="6">
        <f t="shared" si="46"/>
        <v>206.27095376102352</v>
      </c>
      <c r="Q177" s="6">
        <f t="shared" si="52"/>
        <v>214003.83713982182</v>
      </c>
      <c r="R177" s="6">
        <f t="shared" si="53"/>
        <v>100231.47148149413</v>
      </c>
      <c r="S177" s="6">
        <f t="shared" si="54"/>
        <v>-21026.95372446852</v>
      </c>
      <c r="T177" s="6">
        <f t="shared" si="47"/>
        <v>491374.24838272925</v>
      </c>
      <c r="U177" s="6">
        <f t="shared" si="48"/>
        <v>491374.24838272925</v>
      </c>
    </row>
    <row r="178" spans="1:21" x14ac:dyDescent="0.25">
      <c r="A178" s="1">
        <v>159</v>
      </c>
      <c r="B178" s="6">
        <f t="shared" si="55"/>
        <v>585698.08577903849</v>
      </c>
      <c r="C178" s="6">
        <f t="shared" si="49"/>
        <v>4294.5729840971126</v>
      </c>
      <c r="D178" s="6">
        <f t="shared" si="56"/>
        <v>1854.1642933511189</v>
      </c>
      <c r="E178" s="6">
        <f t="shared" si="57"/>
        <v>2440.4086907459937</v>
      </c>
      <c r="F178" s="6">
        <f t="shared" si="50"/>
        <v>2440.4086907459937</v>
      </c>
      <c r="G178" s="6"/>
      <c r="H178" s="6">
        <f t="shared" si="41"/>
        <v>583843.92148568737</v>
      </c>
      <c r="I178" s="6">
        <f t="shared" si="58"/>
        <v>1675993.3872851906</v>
      </c>
      <c r="J178" s="6">
        <f t="shared" si="42"/>
        <v>1083.3555930361513</v>
      </c>
      <c r="K178" s="6">
        <f t="shared" si="43"/>
        <v>5377.9285771332634</v>
      </c>
      <c r="L178" s="6">
        <f t="shared" si="44"/>
        <v>634.50625959395836</v>
      </c>
      <c r="M178" s="6">
        <f t="shared" si="45"/>
        <v>140.83622709469967</v>
      </c>
      <c r="N178" s="6">
        <f t="shared" si="51"/>
        <v>4602.5860904446054</v>
      </c>
      <c r="O178" s="6">
        <f t="shared" si="59"/>
        <v>5027.9801618555666</v>
      </c>
      <c r="P178" s="6">
        <f t="shared" si="46"/>
        <v>212.69703570548063</v>
      </c>
      <c r="Q178" s="6">
        <f t="shared" si="52"/>
        <v>215566.56345150803</v>
      </c>
      <c r="R178" s="6">
        <f t="shared" si="53"/>
        <v>100559.60323711144</v>
      </c>
      <c r="S178" s="6">
        <f t="shared" si="54"/>
        <v>-21870.526953975845</v>
      </c>
      <c r="T178" s="6">
        <f t="shared" si="47"/>
        <v>494867.84913452034</v>
      </c>
      <c r="U178" s="6">
        <f t="shared" si="48"/>
        <v>494867.84913452034</v>
      </c>
    </row>
    <row r="179" spans="1:21" x14ac:dyDescent="0.25">
      <c r="A179" s="1">
        <v>160</v>
      </c>
      <c r="B179" s="6">
        <f t="shared" si="55"/>
        <v>583843.92148568737</v>
      </c>
      <c r="C179" s="6">
        <f t="shared" si="49"/>
        <v>4294.5729840971126</v>
      </c>
      <c r="D179" s="6">
        <f t="shared" si="56"/>
        <v>1861.8899779067488</v>
      </c>
      <c r="E179" s="6">
        <f t="shared" si="57"/>
        <v>2432.6830061903638</v>
      </c>
      <c r="F179" s="6">
        <f t="shared" si="50"/>
        <v>2432.6830061903638</v>
      </c>
      <c r="G179" s="6"/>
      <c r="H179" s="6">
        <f t="shared" si="41"/>
        <v>581982.03150778066</v>
      </c>
      <c r="I179" s="6">
        <f t="shared" si="58"/>
        <v>1681480.1535118485</v>
      </c>
      <c r="J179" s="6">
        <f t="shared" si="42"/>
        <v>1085.1448428769404</v>
      </c>
      <c r="K179" s="6">
        <f t="shared" si="43"/>
        <v>5379.7178269740525</v>
      </c>
      <c r="L179" s="6">
        <f t="shared" si="44"/>
        <v>632.49758160949466</v>
      </c>
      <c r="M179" s="6">
        <f t="shared" si="45"/>
        <v>141.06882957400225</v>
      </c>
      <c r="N179" s="6">
        <f t="shared" si="51"/>
        <v>4606.1514157905558</v>
      </c>
      <c r="O179" s="6">
        <f t="shared" si="59"/>
        <v>5044.4404605355403</v>
      </c>
      <c r="P179" s="6">
        <f t="shared" si="46"/>
        <v>219.14452237249225</v>
      </c>
      <c r="Q179" s="6">
        <f t="shared" si="52"/>
        <v>217131.67815829423</v>
      </c>
      <c r="R179" s="6">
        <f t="shared" si="53"/>
        <v>100888.80921071091</v>
      </c>
      <c r="S179" s="6">
        <f t="shared" si="54"/>
        <v>-22719.58938691912</v>
      </c>
      <c r="T179" s="6">
        <f t="shared" si="47"/>
        <v>498373.71140772512</v>
      </c>
      <c r="U179" s="6">
        <f t="shared" si="48"/>
        <v>498373.71140772512</v>
      </c>
    </row>
    <row r="180" spans="1:21" x14ac:dyDescent="0.25">
      <c r="A180" s="1">
        <v>161</v>
      </c>
      <c r="B180" s="6">
        <f t="shared" si="55"/>
        <v>581982.03150778066</v>
      </c>
      <c r="C180" s="6">
        <f t="shared" si="49"/>
        <v>4294.5729840971126</v>
      </c>
      <c r="D180" s="6">
        <f t="shared" si="56"/>
        <v>1869.6478528146931</v>
      </c>
      <c r="E180" s="6">
        <f t="shared" si="57"/>
        <v>2424.9251312824194</v>
      </c>
      <c r="F180" s="6">
        <f t="shared" si="50"/>
        <v>2424.9251312824194</v>
      </c>
      <c r="G180" s="6"/>
      <c r="H180" s="6">
        <f t="shared" si="41"/>
        <v>580112.38365496602</v>
      </c>
      <c r="I180" s="6">
        <f t="shared" si="58"/>
        <v>1686984.8819833782</v>
      </c>
      <c r="J180" s="6">
        <f t="shared" si="42"/>
        <v>1086.937047809311</v>
      </c>
      <c r="K180" s="6">
        <f t="shared" si="43"/>
        <v>5381.510031906424</v>
      </c>
      <c r="L180" s="6">
        <f t="shared" si="44"/>
        <v>630.48053413342905</v>
      </c>
      <c r="M180" s="6">
        <f t="shared" si="45"/>
        <v>141.30181621521044</v>
      </c>
      <c r="N180" s="6">
        <f t="shared" si="51"/>
        <v>4609.7276815577852</v>
      </c>
      <c r="O180" s="6">
        <f t="shared" si="59"/>
        <v>5060.9546459501289</v>
      </c>
      <c r="P180" s="6">
        <f t="shared" si="46"/>
        <v>225.61348219617184</v>
      </c>
      <c r="Q180" s="6">
        <f t="shared" si="52"/>
        <v>218699.17329135688</v>
      </c>
      <c r="R180" s="6">
        <f t="shared" si="53"/>
        <v>101219.09291900269</v>
      </c>
      <c r="S180" s="6">
        <f t="shared" si="54"/>
        <v>-23574.174781329522</v>
      </c>
      <c r="T180" s="6">
        <f t="shared" si="47"/>
        <v>501891.87877829745</v>
      </c>
      <c r="U180" s="6">
        <f t="shared" si="48"/>
        <v>501891.87877829745</v>
      </c>
    </row>
    <row r="181" spans="1:21" x14ac:dyDescent="0.25">
      <c r="A181" s="1">
        <v>162</v>
      </c>
      <c r="B181" s="6">
        <f t="shared" si="55"/>
        <v>580112.38365496602</v>
      </c>
      <c r="C181" s="6">
        <f t="shared" si="49"/>
        <v>4294.5729840971126</v>
      </c>
      <c r="D181" s="6">
        <f t="shared" si="56"/>
        <v>1877.4380522014208</v>
      </c>
      <c r="E181" s="6">
        <f t="shared" si="57"/>
        <v>2417.1349318956918</v>
      </c>
      <c r="F181" s="6">
        <f t="shared" si="50"/>
        <v>2417.1349318956918</v>
      </c>
      <c r="G181" s="6"/>
      <c r="H181" s="6">
        <f t="shared" si="41"/>
        <v>578234.94560276461</v>
      </c>
      <c r="I181" s="6">
        <f t="shared" si="58"/>
        <v>1692507.6315034954</v>
      </c>
      <c r="J181" s="6">
        <f t="shared" si="42"/>
        <v>1088.732212713837</v>
      </c>
      <c r="K181" s="6">
        <f t="shared" si="43"/>
        <v>5383.3051968109494</v>
      </c>
      <c r="L181" s="6">
        <f t="shared" si="44"/>
        <v>628.45508229287987</v>
      </c>
      <c r="M181" s="6">
        <f t="shared" si="45"/>
        <v>141.53518765279881</v>
      </c>
      <c r="N181" s="6">
        <f t="shared" si="51"/>
        <v>4613.3149268652714</v>
      </c>
      <c r="O181" s="6">
        <f t="shared" si="59"/>
        <v>5077.52289451048</v>
      </c>
      <c r="P181" s="6">
        <f t="shared" si="46"/>
        <v>232.10398382260428</v>
      </c>
      <c r="Q181" s="6">
        <f t="shared" si="52"/>
        <v>220269.04076816948</v>
      </c>
      <c r="R181" s="6">
        <f t="shared" si="53"/>
        <v>101550.45789020971</v>
      </c>
      <c r="S181" s="6">
        <f t="shared" si="54"/>
        <v>-24434.317093368503</v>
      </c>
      <c r="T181" s="6">
        <f t="shared" si="47"/>
        <v>505422.39497915981</v>
      </c>
      <c r="U181" s="6">
        <f t="shared" si="48"/>
        <v>505422.39497915981</v>
      </c>
    </row>
    <row r="182" spans="1:21" x14ac:dyDescent="0.25">
      <c r="A182" s="1">
        <v>163</v>
      </c>
      <c r="B182" s="6">
        <f t="shared" si="55"/>
        <v>578234.94560276461</v>
      </c>
      <c r="C182" s="6">
        <f t="shared" si="49"/>
        <v>4294.5729840971126</v>
      </c>
      <c r="D182" s="6">
        <f t="shared" si="56"/>
        <v>1885.2607107522599</v>
      </c>
      <c r="E182" s="6">
        <f t="shared" si="57"/>
        <v>2409.3122733448527</v>
      </c>
      <c r="F182" s="6">
        <f t="shared" si="50"/>
        <v>2409.3122733448527</v>
      </c>
      <c r="G182" s="6"/>
      <c r="H182" s="6">
        <f t="shared" si="41"/>
        <v>576349.68489201239</v>
      </c>
      <c r="I182" s="6">
        <f t="shared" si="58"/>
        <v>1698048.4610684237</v>
      </c>
      <c r="J182" s="6">
        <f t="shared" si="42"/>
        <v>1090.5303424791537</v>
      </c>
      <c r="K182" s="6">
        <f t="shared" si="43"/>
        <v>5385.1033265762662</v>
      </c>
      <c r="L182" s="6">
        <f t="shared" si="44"/>
        <v>626.42119106966175</v>
      </c>
      <c r="M182" s="6">
        <f t="shared" si="45"/>
        <v>141.76894452228998</v>
      </c>
      <c r="N182" s="6">
        <f t="shared" si="51"/>
        <v>4616.9131909843145</v>
      </c>
      <c r="O182" s="6">
        <f t="shared" si="59"/>
        <v>5094.1453832052648</v>
      </c>
      <c r="P182" s="6">
        <f t="shared" si="46"/>
        <v>238.61609611047516</v>
      </c>
      <c r="Q182" s="6">
        <f t="shared" si="52"/>
        <v>221841.27239164707</v>
      </c>
      <c r="R182" s="6">
        <f t="shared" si="53"/>
        <v>101882.90766410541</v>
      </c>
      <c r="S182" s="6">
        <f t="shared" si="54"/>
        <v>-25300.050478459365</v>
      </c>
      <c r="T182" s="6">
        <f t="shared" si="47"/>
        <v>508965.30390077684</v>
      </c>
      <c r="U182" s="6">
        <f t="shared" si="48"/>
        <v>508965.30390077684</v>
      </c>
    </row>
    <row r="183" spans="1:21" x14ac:dyDescent="0.25">
      <c r="A183" s="1">
        <v>164</v>
      </c>
      <c r="B183" s="6">
        <f t="shared" si="55"/>
        <v>576349.68489201239</v>
      </c>
      <c r="C183" s="6">
        <f t="shared" si="49"/>
        <v>4294.5729840971126</v>
      </c>
      <c r="D183" s="6">
        <f t="shared" si="56"/>
        <v>1893.1159637137275</v>
      </c>
      <c r="E183" s="6">
        <f t="shared" si="57"/>
        <v>2401.457020383385</v>
      </c>
      <c r="F183" s="6">
        <f t="shared" si="50"/>
        <v>2401.457020383385</v>
      </c>
      <c r="G183" s="6"/>
      <c r="H183" s="6">
        <f t="shared" si="41"/>
        <v>574456.56892829866</v>
      </c>
      <c r="I183" s="6">
        <f t="shared" si="58"/>
        <v>1703607.4298675251</v>
      </c>
      <c r="J183" s="6">
        <f t="shared" si="42"/>
        <v>1092.3314420019685</v>
      </c>
      <c r="K183" s="6">
        <f t="shared" si="43"/>
        <v>5386.9044260990813</v>
      </c>
      <c r="L183" s="6">
        <f t="shared" si="44"/>
        <v>624.3788252996801</v>
      </c>
      <c r="M183" s="6">
        <f t="shared" si="45"/>
        <v>142.00308746025593</v>
      </c>
      <c r="N183" s="6">
        <f t="shared" si="51"/>
        <v>4620.522513339145</v>
      </c>
      <c r="O183" s="6">
        <f t="shared" si="59"/>
        <v>5110.8222896025691</v>
      </c>
      <c r="P183" s="6">
        <f t="shared" si="46"/>
        <v>245.14988813171203</v>
      </c>
      <c r="Q183" s="6">
        <f t="shared" si="52"/>
        <v>223415.85984928525</v>
      </c>
      <c r="R183" s="6">
        <f t="shared" si="53"/>
        <v>102216.4457920515</v>
      </c>
      <c r="S183" s="6">
        <f t="shared" si="54"/>
        <v>-26171.409292425815</v>
      </c>
      <c r="T183" s="6">
        <f t="shared" si="47"/>
        <v>512520.64959173067</v>
      </c>
      <c r="U183" s="6">
        <f t="shared" si="48"/>
        <v>512520.64959173067</v>
      </c>
    </row>
    <row r="184" spans="1:21" x14ac:dyDescent="0.25">
      <c r="A184" s="1">
        <v>165</v>
      </c>
      <c r="B184" s="6">
        <f t="shared" si="55"/>
        <v>574456.56892829866</v>
      </c>
      <c r="C184" s="6">
        <f t="shared" si="49"/>
        <v>4294.5729840971126</v>
      </c>
      <c r="D184" s="6">
        <f t="shared" si="56"/>
        <v>1901.003946895868</v>
      </c>
      <c r="E184" s="6">
        <f t="shared" si="57"/>
        <v>2393.5690372012446</v>
      </c>
      <c r="F184" s="6">
        <f t="shared" si="50"/>
        <v>2393.5690372012446</v>
      </c>
      <c r="G184" s="6"/>
      <c r="H184" s="6">
        <f t="shared" si="41"/>
        <v>572555.56498140283</v>
      </c>
      <c r="I184" s="6">
        <f t="shared" si="58"/>
        <v>1709184.5972839321</v>
      </c>
      <c r="J184" s="6">
        <f t="shared" si="42"/>
        <v>1094.1355161870786</v>
      </c>
      <c r="K184" s="6">
        <f t="shared" si="43"/>
        <v>5388.7085002841914</v>
      </c>
      <c r="L184" s="6">
        <f t="shared" si="44"/>
        <v>622.3279496723236</v>
      </c>
      <c r="M184" s="6">
        <f t="shared" si="45"/>
        <v>142.23761710432021</v>
      </c>
      <c r="N184" s="6">
        <f t="shared" si="51"/>
        <v>4624.1429335075472</v>
      </c>
      <c r="O184" s="6">
        <f t="shared" si="59"/>
        <v>5127.5537918517903</v>
      </c>
      <c r="P184" s="6">
        <f t="shared" si="46"/>
        <v>251.70542917212151</v>
      </c>
      <c r="Q184" s="6">
        <f t="shared" si="52"/>
        <v>224992.79471229369</v>
      </c>
      <c r="R184" s="6">
        <f t="shared" si="53"/>
        <v>102551.07583703593</v>
      </c>
      <c r="S184" s="6">
        <f t="shared" si="54"/>
        <v>-27048.428092636459</v>
      </c>
      <c r="T184" s="6">
        <f t="shared" si="47"/>
        <v>516088.47625929874</v>
      </c>
      <c r="U184" s="6">
        <f t="shared" si="48"/>
        <v>516088.47625929874</v>
      </c>
    </row>
    <row r="185" spans="1:21" x14ac:dyDescent="0.25">
      <c r="A185" s="1">
        <v>166</v>
      </c>
      <c r="B185" s="6">
        <f t="shared" si="55"/>
        <v>572555.56498140283</v>
      </c>
      <c r="C185" s="6">
        <f t="shared" si="49"/>
        <v>4294.5729840971126</v>
      </c>
      <c r="D185" s="6">
        <f t="shared" si="56"/>
        <v>1908.9247966746007</v>
      </c>
      <c r="E185" s="6">
        <f t="shared" si="57"/>
        <v>2385.6481874225119</v>
      </c>
      <c r="F185" s="6">
        <f t="shared" si="50"/>
        <v>2385.6481874225119</v>
      </c>
      <c r="G185" s="6"/>
      <c r="H185" s="6">
        <f t="shared" si="41"/>
        <v>570646.6401847282</v>
      </c>
      <c r="I185" s="6">
        <f t="shared" si="58"/>
        <v>1714780.0228951823</v>
      </c>
      <c r="J185" s="6">
        <f t="shared" si="42"/>
        <v>1095.94256994738</v>
      </c>
      <c r="K185" s="6">
        <f t="shared" si="43"/>
        <v>5390.5155540444921</v>
      </c>
      <c r="L185" s="6">
        <f t="shared" si="44"/>
        <v>620.26852872985307</v>
      </c>
      <c r="M185" s="6">
        <f t="shared" si="45"/>
        <v>142.4725340931594</v>
      </c>
      <c r="N185" s="6">
        <f t="shared" si="51"/>
        <v>4627.7744912214803</v>
      </c>
      <c r="O185" s="6">
        <f t="shared" si="59"/>
        <v>5144.3400686855402</v>
      </c>
      <c r="P185" s="6">
        <f t="shared" si="46"/>
        <v>258.28278873202999</v>
      </c>
      <c r="Q185" s="6">
        <f t="shared" si="52"/>
        <v>226572.06843472412</v>
      </c>
      <c r="R185" s="6">
        <f t="shared" si="53"/>
        <v>102886.80137371093</v>
      </c>
      <c r="S185" s="6">
        <f t="shared" si="54"/>
        <v>-27931.141639156078</v>
      </c>
      <c r="T185" s="6">
        <f t="shared" si="47"/>
        <v>519668.82827003422</v>
      </c>
      <c r="U185" s="6">
        <f t="shared" si="48"/>
        <v>519668.82827003422</v>
      </c>
    </row>
    <row r="186" spans="1:21" x14ac:dyDescent="0.25">
      <c r="A186" s="1">
        <v>167</v>
      </c>
      <c r="B186" s="6">
        <f t="shared" si="55"/>
        <v>570646.6401847282</v>
      </c>
      <c r="C186" s="6">
        <f t="shared" si="49"/>
        <v>4294.5729840971126</v>
      </c>
      <c r="D186" s="6">
        <f t="shared" si="56"/>
        <v>1916.8786499940784</v>
      </c>
      <c r="E186" s="6">
        <f t="shared" si="57"/>
        <v>2377.6943341030342</v>
      </c>
      <c r="F186" s="6">
        <f t="shared" si="50"/>
        <v>2377.6943341030342</v>
      </c>
      <c r="G186" s="6"/>
      <c r="H186" s="6">
        <f t="shared" si="41"/>
        <v>568729.76153473416</v>
      </c>
      <c r="I186" s="6">
        <f t="shared" si="58"/>
        <v>1720393.7664738542</v>
      </c>
      <c r="J186" s="6">
        <f t="shared" si="42"/>
        <v>1097.7526082038833</v>
      </c>
      <c r="K186" s="6">
        <f t="shared" si="43"/>
        <v>5392.3255923009956</v>
      </c>
      <c r="L186" s="6">
        <f t="shared" si="44"/>
        <v>618.20052686678889</v>
      </c>
      <c r="M186" s="6">
        <f t="shared" si="45"/>
        <v>142.70783906650482</v>
      </c>
      <c r="N186" s="6">
        <f t="shared" si="51"/>
        <v>4631.4172263677019</v>
      </c>
      <c r="O186" s="6">
        <f t="shared" si="59"/>
        <v>5161.1812994215561</v>
      </c>
      <c r="P186" s="6">
        <f t="shared" si="46"/>
        <v>264.8820365269271</v>
      </c>
      <c r="Q186" s="6">
        <f t="shared" si="52"/>
        <v>228153.67235259278</v>
      </c>
      <c r="R186" s="6">
        <f t="shared" si="53"/>
        <v>103223.62598843125</v>
      </c>
      <c r="S186" s="6">
        <f t="shared" si="54"/>
        <v>-28819.58489590307</v>
      </c>
      <c r="T186" s="6">
        <f t="shared" si="47"/>
        <v>523261.75015034736</v>
      </c>
      <c r="U186" s="6">
        <f t="shared" si="48"/>
        <v>523261.75015034736</v>
      </c>
    </row>
    <row r="187" spans="1:21" x14ac:dyDescent="0.25">
      <c r="A187" s="1">
        <v>168</v>
      </c>
      <c r="B187" s="6">
        <f t="shared" si="55"/>
        <v>568729.76153473416</v>
      </c>
      <c r="C187" s="6">
        <f t="shared" si="49"/>
        <v>4294.5729840971126</v>
      </c>
      <c r="D187" s="6">
        <f t="shared" si="56"/>
        <v>1924.8656443690534</v>
      </c>
      <c r="E187" s="6">
        <f t="shared" si="57"/>
        <v>2369.7073397280592</v>
      </c>
      <c r="F187" s="6">
        <f t="shared" si="50"/>
        <v>2369.7073397280592</v>
      </c>
      <c r="G187" s="6"/>
      <c r="H187" s="6">
        <f t="shared" si="41"/>
        <v>566804.89589036512</v>
      </c>
      <c r="I187" s="6">
        <f t="shared" si="58"/>
        <v>1726025.8879882067</v>
      </c>
      <c r="J187" s="6">
        <f t="shared" si="42"/>
        <v>1099.5656358857268</v>
      </c>
      <c r="K187" s="6">
        <f t="shared" si="43"/>
        <v>5394.1386199828394</v>
      </c>
      <c r="L187" s="6">
        <f t="shared" si="44"/>
        <v>616.12390832929543</v>
      </c>
      <c r="M187" s="6">
        <f t="shared" si="45"/>
        <v>142.94353266514449</v>
      </c>
      <c r="N187" s="6">
        <f t="shared" si="51"/>
        <v>4635.071178988399</v>
      </c>
      <c r="O187" s="6">
        <f t="shared" si="59"/>
        <v>5178.0776639646137</v>
      </c>
      <c r="P187" s="6">
        <f t="shared" si="46"/>
        <v>271.50324248810739</v>
      </c>
      <c r="Q187" s="6">
        <f t="shared" si="52"/>
        <v>229737.59768299718</v>
      </c>
      <c r="R187" s="6">
        <f t="shared" si="53"/>
        <v>103561.55327929239</v>
      </c>
      <c r="S187" s="6">
        <f t="shared" si="54"/>
        <v>-29713.793031813781</v>
      </c>
      <c r="T187" s="6">
        <f t="shared" si="47"/>
        <v>526867.28658709012</v>
      </c>
      <c r="U187" s="6">
        <f t="shared" si="48"/>
        <v>526867.28658709012</v>
      </c>
    </row>
    <row r="188" spans="1:21" x14ac:dyDescent="0.25">
      <c r="A188" s="1">
        <v>169</v>
      </c>
      <c r="B188" s="6">
        <f t="shared" si="55"/>
        <v>566804.89589036512</v>
      </c>
      <c r="C188" s="6">
        <f t="shared" si="49"/>
        <v>4294.5729840971126</v>
      </c>
      <c r="D188" s="6">
        <f t="shared" si="56"/>
        <v>1932.8859178872581</v>
      </c>
      <c r="E188" s="6">
        <f t="shared" si="57"/>
        <v>2361.6870662098545</v>
      </c>
      <c r="F188" s="6">
        <f t="shared" si="50"/>
        <v>2361.6870662098545</v>
      </c>
      <c r="G188" s="6"/>
      <c r="H188" s="6">
        <f t="shared" si="41"/>
        <v>564872.00997247791</v>
      </c>
      <c r="I188" s="6">
        <f t="shared" si="58"/>
        <v>1731676.447602819</v>
      </c>
      <c r="J188" s="6">
        <f t="shared" si="42"/>
        <v>1101.3816579301899</v>
      </c>
      <c r="K188" s="6">
        <f t="shared" si="43"/>
        <v>5395.9546420273027</v>
      </c>
      <c r="L188" s="6">
        <f t="shared" si="44"/>
        <v>614.03863721456219</v>
      </c>
      <c r="M188" s="6">
        <f t="shared" si="45"/>
        <v>143.17961553092471</v>
      </c>
      <c r="N188" s="6">
        <f t="shared" si="51"/>
        <v>4638.7363892818157</v>
      </c>
      <c r="O188" s="6">
        <f t="shared" si="59"/>
        <v>5195.0293428084506</v>
      </c>
      <c r="P188" s="6">
        <f t="shared" si="46"/>
        <v>278.14647676331742</v>
      </c>
      <c r="Q188" s="6">
        <f t="shared" si="52"/>
        <v>231323.83552322726</v>
      </c>
      <c r="R188" s="6">
        <f t="shared" si="53"/>
        <v>103900.58685616913</v>
      </c>
      <c r="S188" s="6">
        <f t="shared" si="54"/>
        <v>-30613.801422013086</v>
      </c>
      <c r="T188" s="6">
        <f t="shared" si="47"/>
        <v>530485.48242814234</v>
      </c>
      <c r="U188" s="6">
        <f t="shared" si="48"/>
        <v>530485.48242814234</v>
      </c>
    </row>
    <row r="189" spans="1:21" x14ac:dyDescent="0.25">
      <c r="A189" s="1">
        <v>170</v>
      </c>
      <c r="B189" s="6">
        <f t="shared" si="55"/>
        <v>564872.00997247791</v>
      </c>
      <c r="C189" s="6">
        <f t="shared" si="49"/>
        <v>4294.5729840971126</v>
      </c>
      <c r="D189" s="6">
        <f t="shared" si="56"/>
        <v>1940.9396092117881</v>
      </c>
      <c r="E189" s="6">
        <f t="shared" si="57"/>
        <v>2353.6333748853244</v>
      </c>
      <c r="F189" s="6">
        <f t="shared" si="50"/>
        <v>2353.6333748853244</v>
      </c>
      <c r="G189" s="6"/>
      <c r="H189" s="6">
        <f t="shared" si="41"/>
        <v>562931.07036326616</v>
      </c>
      <c r="I189" s="6">
        <f t="shared" si="58"/>
        <v>1737345.5056792332</v>
      </c>
      <c r="J189" s="6">
        <f t="shared" si="42"/>
        <v>1103.2006792827051</v>
      </c>
      <c r="K189" s="6">
        <f t="shared" si="43"/>
        <v>5397.7736633798177</v>
      </c>
      <c r="L189" s="6">
        <f t="shared" si="44"/>
        <v>611.94467747018439</v>
      </c>
      <c r="M189" s="6">
        <f t="shared" si="45"/>
        <v>143.41608830675167</v>
      </c>
      <c r="N189" s="6">
        <f t="shared" si="51"/>
        <v>4642.4128976028815</v>
      </c>
      <c r="O189" s="6">
        <f t="shared" si="59"/>
        <v>5212.0365170376936</v>
      </c>
      <c r="P189" s="6">
        <f t="shared" si="46"/>
        <v>284.81180971740605</v>
      </c>
      <c r="Q189" s="6">
        <f t="shared" si="52"/>
        <v>232912.37684987093</v>
      </c>
      <c r="R189" s="6">
        <f t="shared" si="53"/>
        <v>104240.73034075399</v>
      </c>
      <c r="S189" s="6">
        <f t="shared" si="54"/>
        <v>-31519.645648991704</v>
      </c>
      <c r="T189" s="6">
        <f t="shared" si="47"/>
        <v>534116.38268300064</v>
      </c>
      <c r="U189" s="6">
        <f t="shared" si="48"/>
        <v>534116.38268300064</v>
      </c>
    </row>
    <row r="190" spans="1:21" x14ac:dyDescent="0.25">
      <c r="A190" s="1">
        <v>171</v>
      </c>
      <c r="B190" s="6">
        <f t="shared" si="55"/>
        <v>562931.07036326616</v>
      </c>
      <c r="C190" s="6">
        <f t="shared" si="49"/>
        <v>4294.5729840971126</v>
      </c>
      <c r="D190" s="6">
        <f t="shared" si="56"/>
        <v>1949.0268575835034</v>
      </c>
      <c r="E190" s="6">
        <f t="shared" si="57"/>
        <v>2345.5461265136091</v>
      </c>
      <c r="F190" s="6">
        <f t="shared" si="50"/>
        <v>2345.5461265136091</v>
      </c>
      <c r="G190" s="6"/>
      <c r="H190" s="6">
        <f t="shared" si="41"/>
        <v>560982.04350568261</v>
      </c>
      <c r="I190" s="6">
        <f t="shared" si="58"/>
        <v>1743033.1227765998</v>
      </c>
      <c r="J190" s="6">
        <f t="shared" si="42"/>
        <v>1105.0227048968741</v>
      </c>
      <c r="K190" s="6">
        <f t="shared" si="43"/>
        <v>5399.5956889939862</v>
      </c>
      <c r="L190" s="6">
        <f t="shared" si="44"/>
        <v>609.84199289353842</v>
      </c>
      <c r="M190" s="6">
        <f t="shared" si="45"/>
        <v>143.65295163659363</v>
      </c>
      <c r="N190" s="6">
        <f t="shared" si="51"/>
        <v>4646.1007444638544</v>
      </c>
      <c r="O190" s="6">
        <f t="shared" si="59"/>
        <v>5229.0993683297929</v>
      </c>
      <c r="P190" s="6">
        <f t="shared" si="46"/>
        <v>291.49931193296925</v>
      </c>
      <c r="Q190" s="6">
        <f t="shared" si="52"/>
        <v>234503.21251791378</v>
      </c>
      <c r="R190" s="6">
        <f t="shared" si="53"/>
        <v>104581.98736659599</v>
      </c>
      <c r="S190" s="6">
        <f t="shared" si="54"/>
        <v>-32431.361503790147</v>
      </c>
      <c r="T190" s="6">
        <f t="shared" si="47"/>
        <v>537760.03252336883</v>
      </c>
      <c r="U190" s="6">
        <f t="shared" si="48"/>
        <v>537760.03252336883</v>
      </c>
    </row>
    <row r="191" spans="1:21" x14ac:dyDescent="0.25">
      <c r="A191" s="1">
        <v>172</v>
      </c>
      <c r="B191" s="6">
        <f t="shared" si="55"/>
        <v>560982.04350568261</v>
      </c>
      <c r="C191" s="6">
        <f t="shared" si="49"/>
        <v>4294.5729840971126</v>
      </c>
      <c r="D191" s="6">
        <f t="shared" si="56"/>
        <v>1957.1478028234351</v>
      </c>
      <c r="E191" s="6">
        <f t="shared" si="57"/>
        <v>2337.4251812736775</v>
      </c>
      <c r="F191" s="6">
        <f t="shared" si="50"/>
        <v>2337.4251812736775</v>
      </c>
      <c r="G191" s="6"/>
      <c r="H191" s="6">
        <f t="shared" si="41"/>
        <v>559024.89570285915</v>
      </c>
      <c r="I191" s="6">
        <f t="shared" si="58"/>
        <v>1748739.3596523239</v>
      </c>
      <c r="J191" s="6">
        <f t="shared" si="42"/>
        <v>1106.8477397344791</v>
      </c>
      <c r="K191" s="6">
        <f t="shared" si="43"/>
        <v>5401.4207238315921</v>
      </c>
      <c r="L191" s="6">
        <f t="shared" si="44"/>
        <v>607.73054713115619</v>
      </c>
      <c r="M191" s="6">
        <f t="shared" si="45"/>
        <v>143.89020616548228</v>
      </c>
      <c r="N191" s="6">
        <f t="shared" si="51"/>
        <v>4649.799970534953</v>
      </c>
      <c r="O191" s="6">
        <f t="shared" si="59"/>
        <v>5246.2180789569657</v>
      </c>
      <c r="P191" s="6">
        <f t="shared" si="46"/>
        <v>298.20905421100633</v>
      </c>
      <c r="Q191" s="6">
        <f t="shared" si="52"/>
        <v>236096.33325983319</v>
      </c>
      <c r="R191" s="6">
        <f t="shared" si="53"/>
        <v>104924.36157913943</v>
      </c>
      <c r="S191" s="6">
        <f t="shared" si="54"/>
        <v>-33348.984987189324</v>
      </c>
      <c r="T191" s="6">
        <f t="shared" si="47"/>
        <v>541416.47728375089</v>
      </c>
      <c r="U191" s="6">
        <f t="shared" si="48"/>
        <v>541416.47728375089</v>
      </c>
    </row>
    <row r="192" spans="1:21" x14ac:dyDescent="0.25">
      <c r="A192" s="1">
        <v>173</v>
      </c>
      <c r="B192" s="6">
        <f t="shared" si="55"/>
        <v>559024.89570285915</v>
      </c>
      <c r="C192" s="6">
        <f t="shared" si="49"/>
        <v>4294.5729840971126</v>
      </c>
      <c r="D192" s="6">
        <f t="shared" si="56"/>
        <v>1965.3025853351996</v>
      </c>
      <c r="E192" s="6">
        <f t="shared" si="57"/>
        <v>2329.2703987619129</v>
      </c>
      <c r="F192" s="6">
        <f t="shared" si="50"/>
        <v>2329.2703987619129</v>
      </c>
      <c r="G192" s="6"/>
      <c r="H192" s="6">
        <f t="shared" si="41"/>
        <v>557059.59311752394</v>
      </c>
      <c r="I192" s="6">
        <f t="shared" si="58"/>
        <v>1754464.2772627147</v>
      </c>
      <c r="J192" s="6">
        <f t="shared" si="42"/>
        <v>1108.6757887654974</v>
      </c>
      <c r="K192" s="6">
        <f t="shared" si="43"/>
        <v>5403.2487728626102</v>
      </c>
      <c r="L192" s="6">
        <f t="shared" si="44"/>
        <v>605.61030367809735</v>
      </c>
      <c r="M192" s="6">
        <f t="shared" si="45"/>
        <v>144.12785253951466</v>
      </c>
      <c r="N192" s="6">
        <f t="shared" si="51"/>
        <v>4653.5106166449978</v>
      </c>
      <c r="O192" s="6">
        <f t="shared" si="59"/>
        <v>5263.3928317881382</v>
      </c>
      <c r="P192" s="6">
        <f t="shared" si="46"/>
        <v>304.94110757157023</v>
      </c>
      <c r="Q192" s="6">
        <f t="shared" si="52"/>
        <v>237691.72968468655</v>
      </c>
      <c r="R192" s="6">
        <f t="shared" si="53"/>
        <v>105267.85663576287</v>
      </c>
      <c r="S192" s="6">
        <f t="shared" si="54"/>
        <v>-34272.552310907922</v>
      </c>
      <c r="T192" s="6">
        <f t="shared" si="47"/>
        <v>545085.76246204635</v>
      </c>
      <c r="U192" s="6">
        <f t="shared" si="48"/>
        <v>545085.76246204635</v>
      </c>
    </row>
    <row r="193" spans="1:21" x14ac:dyDescent="0.25">
      <c r="A193" s="1">
        <v>174</v>
      </c>
      <c r="B193" s="6">
        <f t="shared" si="55"/>
        <v>557059.59311752394</v>
      </c>
      <c r="C193" s="6">
        <f t="shared" si="49"/>
        <v>4294.5729840971126</v>
      </c>
      <c r="D193" s="6">
        <f t="shared" si="56"/>
        <v>1973.4913461074293</v>
      </c>
      <c r="E193" s="6">
        <f t="shared" si="57"/>
        <v>2321.0816379896833</v>
      </c>
      <c r="F193" s="6">
        <f t="shared" si="50"/>
        <v>2321.0816379896833</v>
      </c>
      <c r="G193" s="6"/>
      <c r="H193" s="6">
        <f t="shared" si="41"/>
        <v>555086.10177141649</v>
      </c>
      <c r="I193" s="6">
        <f t="shared" si="58"/>
        <v>1760207.9367636365</v>
      </c>
      <c r="J193" s="6">
        <f t="shared" si="42"/>
        <v>1110.5068569681141</v>
      </c>
      <c r="K193" s="6">
        <f t="shared" si="43"/>
        <v>5405.0798410652269</v>
      </c>
      <c r="L193" s="6">
        <f t="shared" si="44"/>
        <v>603.48122587731768</v>
      </c>
      <c r="M193" s="6">
        <f t="shared" si="45"/>
        <v>144.36589140585482</v>
      </c>
      <c r="N193" s="6">
        <f t="shared" si="51"/>
        <v>4657.2327237820546</v>
      </c>
      <c r="O193" s="6">
        <f t="shared" si="59"/>
        <v>5280.6238102909037</v>
      </c>
      <c r="P193" s="6">
        <f t="shared" si="46"/>
        <v>311.69554325442459</v>
      </c>
      <c r="Q193" s="6">
        <f t="shared" si="52"/>
        <v>239289.39227719369</v>
      </c>
      <c r="R193" s="6">
        <f t="shared" si="53"/>
        <v>105612.4762058182</v>
      </c>
      <c r="S193" s="6">
        <f t="shared" si="54"/>
        <v>-35202.09989880638</v>
      </c>
      <c r="T193" s="6">
        <f t="shared" si="47"/>
        <v>548767.93372014724</v>
      </c>
      <c r="U193" s="6">
        <f t="shared" si="48"/>
        <v>548767.93372014724</v>
      </c>
    </row>
    <row r="194" spans="1:21" x14ac:dyDescent="0.25">
      <c r="A194" s="1">
        <v>175</v>
      </c>
      <c r="B194" s="6">
        <f t="shared" si="55"/>
        <v>555086.10177141649</v>
      </c>
      <c r="C194" s="6">
        <f t="shared" si="49"/>
        <v>4294.5729840971126</v>
      </c>
      <c r="D194" s="6">
        <f t="shared" si="56"/>
        <v>1981.7142267162108</v>
      </c>
      <c r="E194" s="6">
        <f t="shared" si="57"/>
        <v>2312.8587573809018</v>
      </c>
      <c r="F194" s="6">
        <f t="shared" si="50"/>
        <v>2312.8587573809018</v>
      </c>
      <c r="G194" s="6"/>
      <c r="H194" s="6">
        <f t="shared" si="41"/>
        <v>553104.38754470029</v>
      </c>
      <c r="I194" s="6">
        <f t="shared" si="58"/>
        <v>1765970.399511162</v>
      </c>
      <c r="J194" s="6">
        <f t="shared" si="42"/>
        <v>1112.3409493287365</v>
      </c>
      <c r="K194" s="6">
        <f t="shared" si="43"/>
        <v>5406.9139334258489</v>
      </c>
      <c r="L194" s="6">
        <f t="shared" si="44"/>
        <v>601.34327691903445</v>
      </c>
      <c r="M194" s="6">
        <f t="shared" si="45"/>
        <v>144.60432341273577</v>
      </c>
      <c r="N194" s="6">
        <f t="shared" si="51"/>
        <v>4660.9663330940784</v>
      </c>
      <c r="O194" s="6">
        <f t="shared" si="59"/>
        <v>5297.9111985334803</v>
      </c>
      <c r="P194" s="6">
        <f t="shared" si="46"/>
        <v>318.47243271970092</v>
      </c>
      <c r="Q194" s="6">
        <f t="shared" si="52"/>
        <v>240889.31139681363</v>
      </c>
      <c r="R194" s="6">
        <f t="shared" si="53"/>
        <v>105958.22397066971</v>
      </c>
      <c r="S194" s="6">
        <f t="shared" si="54"/>
        <v>-36137.664388097633</v>
      </c>
      <c r="T194" s="6">
        <f t="shared" si="47"/>
        <v>552463.0368845379</v>
      </c>
      <c r="U194" s="6">
        <f t="shared" si="48"/>
        <v>552463.0368845379</v>
      </c>
    </row>
    <row r="195" spans="1:21" x14ac:dyDescent="0.25">
      <c r="A195" s="1">
        <v>176</v>
      </c>
      <c r="B195" s="6">
        <f t="shared" si="55"/>
        <v>553104.38754470029</v>
      </c>
      <c r="C195" s="6">
        <f t="shared" si="49"/>
        <v>4294.5729840971126</v>
      </c>
      <c r="D195" s="6">
        <f t="shared" si="56"/>
        <v>1989.971369327528</v>
      </c>
      <c r="E195" s="6">
        <f t="shared" si="57"/>
        <v>2304.6016147695846</v>
      </c>
      <c r="F195" s="6">
        <f t="shared" si="50"/>
        <v>2304.6016147695846</v>
      </c>
      <c r="G195" s="6"/>
      <c r="H195" s="6">
        <f t="shared" si="41"/>
        <v>551114.41617537278</v>
      </c>
      <c r="I195" s="6">
        <f t="shared" si="58"/>
        <v>1771751.7270622274</v>
      </c>
      <c r="J195" s="6">
        <f t="shared" si="42"/>
        <v>1114.1780708420081</v>
      </c>
      <c r="K195" s="6">
        <f t="shared" si="43"/>
        <v>5408.7510549391209</v>
      </c>
      <c r="L195" s="6">
        <f t="shared" si="44"/>
        <v>599.19641984009195</v>
      </c>
      <c r="M195" s="6">
        <f t="shared" si="45"/>
        <v>144.84314920946105</v>
      </c>
      <c r="N195" s="6">
        <f t="shared" si="51"/>
        <v>4664.7114858895675</v>
      </c>
      <c r="O195" s="6">
        <f t="shared" si="59"/>
        <v>5315.2551811866761</v>
      </c>
      <c r="P195" s="6">
        <f t="shared" si="46"/>
        <v>325.27184764855429</v>
      </c>
      <c r="Q195" s="6">
        <f t="shared" si="52"/>
        <v>242491.47727681513</v>
      </c>
      <c r="R195" s="6">
        <f t="shared" si="53"/>
        <v>106305.10362373364</v>
      </c>
      <c r="S195" s="6">
        <f t="shared" si="54"/>
        <v>-37079.282630564951</v>
      </c>
      <c r="T195" s="6">
        <f t="shared" si="47"/>
        <v>556171.11794689682</v>
      </c>
      <c r="U195" s="6">
        <f t="shared" si="48"/>
        <v>556171.11794689682</v>
      </c>
    </row>
    <row r="196" spans="1:21" x14ac:dyDescent="0.25">
      <c r="A196" s="1">
        <v>177</v>
      </c>
      <c r="B196" s="6">
        <f t="shared" si="55"/>
        <v>551114.41617537278</v>
      </c>
      <c r="C196" s="6">
        <f t="shared" si="49"/>
        <v>4294.5729840971126</v>
      </c>
      <c r="D196" s="6">
        <f t="shared" si="56"/>
        <v>1998.2629166997258</v>
      </c>
      <c r="E196" s="6">
        <f t="shared" si="57"/>
        <v>2296.3100673973868</v>
      </c>
      <c r="F196" s="6">
        <f t="shared" si="50"/>
        <v>2296.3100673973868</v>
      </c>
      <c r="G196" s="6"/>
      <c r="H196" s="6">
        <f t="shared" si="41"/>
        <v>549116.15325867303</v>
      </c>
      <c r="I196" s="6">
        <f t="shared" si="58"/>
        <v>1777551.9811752907</v>
      </c>
      <c r="J196" s="6">
        <f t="shared" si="42"/>
        <v>1116.0182265108203</v>
      </c>
      <c r="K196" s="6">
        <f t="shared" si="43"/>
        <v>5410.5912106079331</v>
      </c>
      <c r="L196" s="6">
        <f t="shared" si="44"/>
        <v>597.04061752332063</v>
      </c>
      <c r="M196" s="6">
        <f t="shared" si="45"/>
        <v>145.08236944640666</v>
      </c>
      <c r="N196" s="6">
        <f t="shared" si="51"/>
        <v>4668.468223638205</v>
      </c>
      <c r="O196" s="6">
        <f t="shared" si="59"/>
        <v>5332.655943525866</v>
      </c>
      <c r="P196" s="6">
        <f t="shared" si="46"/>
        <v>332.09385994383047</v>
      </c>
      <c r="Q196" s="6">
        <f t="shared" si="52"/>
        <v>244095.88002334163</v>
      </c>
      <c r="R196" s="6">
        <f t="shared" si="53"/>
        <v>106653.11887051743</v>
      </c>
      <c r="S196" s="6">
        <f t="shared" si="54"/>
        <v>-38026.991693786273</v>
      </c>
      <c r="T196" s="6">
        <f t="shared" si="47"/>
        <v>559892.22306470026</v>
      </c>
      <c r="U196" s="6">
        <f t="shared" si="48"/>
        <v>559892.22306470026</v>
      </c>
    </row>
    <row r="197" spans="1:21" x14ac:dyDescent="0.25">
      <c r="A197" s="1">
        <v>178</v>
      </c>
      <c r="B197" s="6">
        <f t="shared" si="55"/>
        <v>549116.15325867303</v>
      </c>
      <c r="C197" s="6">
        <f t="shared" si="49"/>
        <v>4294.5729840971126</v>
      </c>
      <c r="D197" s="6">
        <f t="shared" si="56"/>
        <v>2006.5890121859748</v>
      </c>
      <c r="E197" s="6">
        <f t="shared" si="57"/>
        <v>2287.9839719111378</v>
      </c>
      <c r="F197" s="6">
        <f t="shared" si="50"/>
        <v>2287.9839719111378</v>
      </c>
      <c r="G197" s="6"/>
      <c r="H197" s="6">
        <f t="shared" si="41"/>
        <v>547109.56424648711</v>
      </c>
      <c r="I197" s="6">
        <f t="shared" si="58"/>
        <v>1783371.2238109908</v>
      </c>
      <c r="J197" s="6">
        <f t="shared" si="42"/>
        <v>1117.8614213463277</v>
      </c>
      <c r="K197" s="6">
        <f t="shared" si="43"/>
        <v>5412.4344054434405</v>
      </c>
      <c r="L197" s="6">
        <f t="shared" si="44"/>
        <v>594.87583269689583</v>
      </c>
      <c r="M197" s="6">
        <f t="shared" si="45"/>
        <v>145.3219847750226</v>
      </c>
      <c r="N197" s="6">
        <f t="shared" si="51"/>
        <v>4672.2365879715226</v>
      </c>
      <c r="O197" s="6">
        <f t="shared" si="59"/>
        <v>5350.1136714329659</v>
      </c>
      <c r="P197" s="6">
        <f t="shared" si="46"/>
        <v>338.93854173072168</v>
      </c>
      <c r="Q197" s="6">
        <f t="shared" si="52"/>
        <v>245702.50961447004</v>
      </c>
      <c r="R197" s="6">
        <f t="shared" si="53"/>
        <v>107002.27342865945</v>
      </c>
      <c r="S197" s="6">
        <f t="shared" si="54"/>
        <v>-38980.828862365917</v>
      </c>
      <c r="T197" s="6">
        <f t="shared" si="47"/>
        <v>563626.39856182924</v>
      </c>
      <c r="U197" s="6">
        <f t="shared" si="48"/>
        <v>563626.39856182924</v>
      </c>
    </row>
    <row r="198" spans="1:21" x14ac:dyDescent="0.25">
      <c r="A198" s="1">
        <v>179</v>
      </c>
      <c r="B198" s="6">
        <f t="shared" si="55"/>
        <v>547109.56424648711</v>
      </c>
      <c r="C198" s="6">
        <f t="shared" si="49"/>
        <v>4294.5729840971126</v>
      </c>
      <c r="D198" s="6">
        <f t="shared" si="56"/>
        <v>2014.9497997367498</v>
      </c>
      <c r="E198" s="6">
        <f t="shared" si="57"/>
        <v>2279.6231843603628</v>
      </c>
      <c r="F198" s="6">
        <f t="shared" si="50"/>
        <v>2279.6231843603628</v>
      </c>
      <c r="G198" s="6"/>
      <c r="H198" s="6">
        <f t="shared" si="41"/>
        <v>545094.61444675038</v>
      </c>
      <c r="I198" s="6">
        <f t="shared" si="58"/>
        <v>1789209.5171328096</v>
      </c>
      <c r="J198" s="6">
        <f t="shared" si="42"/>
        <v>1119.7076603679611</v>
      </c>
      <c r="K198" s="6">
        <f t="shared" si="43"/>
        <v>5414.2806444650741</v>
      </c>
      <c r="L198" s="6">
        <f t="shared" si="44"/>
        <v>592.70202793369435</v>
      </c>
      <c r="M198" s="6">
        <f t="shared" si="45"/>
        <v>145.56199584783496</v>
      </c>
      <c r="N198" s="6">
        <f t="shared" si="51"/>
        <v>4676.0166206835456</v>
      </c>
      <c r="O198" s="6">
        <f t="shared" si="59"/>
        <v>5367.6285513984221</v>
      </c>
      <c r="P198" s="6">
        <f t="shared" si="46"/>
        <v>345.80596535743825</v>
      </c>
      <c r="Q198" s="6">
        <f t="shared" si="52"/>
        <v>247311.3558992637</v>
      </c>
      <c r="R198" s="6">
        <f t="shared" si="53"/>
        <v>107352.57102796857</v>
      </c>
      <c r="S198" s="6">
        <f t="shared" si="54"/>
        <v>-39940.831639172538</v>
      </c>
      <c r="T198" s="6">
        <f t="shared" si="47"/>
        <v>567373.69092917698</v>
      </c>
      <c r="U198" s="6">
        <f t="shared" si="48"/>
        <v>567373.69092917698</v>
      </c>
    </row>
    <row r="199" spans="1:21" x14ac:dyDescent="0.25">
      <c r="A199" s="1">
        <v>180</v>
      </c>
      <c r="B199" s="6">
        <f t="shared" si="55"/>
        <v>545094.61444675038</v>
      </c>
      <c r="C199" s="6">
        <f t="shared" si="49"/>
        <v>4294.5729840971126</v>
      </c>
      <c r="D199" s="6">
        <f t="shared" si="56"/>
        <v>2023.3454239023195</v>
      </c>
      <c r="E199" s="6">
        <f t="shared" si="57"/>
        <v>2271.2275601947931</v>
      </c>
      <c r="F199" s="6">
        <f t="shared" si="50"/>
        <v>2271.2275601947931</v>
      </c>
      <c r="G199" s="6"/>
      <c r="H199" s="6">
        <f t="shared" si="41"/>
        <v>543071.26902284811</v>
      </c>
      <c r="I199" s="6">
        <f t="shared" si="58"/>
        <v>1795066.9235077363</v>
      </c>
      <c r="J199" s="6">
        <f t="shared" si="42"/>
        <v>1121.556948603441</v>
      </c>
      <c r="K199" s="6">
        <f t="shared" si="43"/>
        <v>5416.1299327005536</v>
      </c>
      <c r="L199" s="6">
        <f t="shared" si="44"/>
        <v>590.51916565064619</v>
      </c>
      <c r="M199" s="6">
        <f t="shared" si="45"/>
        <v>145.80240331844735</v>
      </c>
      <c r="N199" s="6">
        <f t="shared" si="51"/>
        <v>4679.8083637314603</v>
      </c>
      <c r="O199" s="6">
        <f t="shared" si="59"/>
        <v>5385.2007705232018</v>
      </c>
      <c r="P199" s="6">
        <f t="shared" si="46"/>
        <v>352.69620339587073</v>
      </c>
      <c r="Q199" s="6">
        <f t="shared" si="52"/>
        <v>248922.40859681912</v>
      </c>
      <c r="R199" s="6">
        <f t="shared" si="53"/>
        <v>107704.01541046417</v>
      </c>
      <c r="S199" s="6">
        <f t="shared" si="54"/>
        <v>-40907.037746584858</v>
      </c>
      <c r="T199" s="6">
        <f t="shared" si="47"/>
        <v>571134.14682526083</v>
      </c>
      <c r="U199" s="6">
        <f t="shared" si="48"/>
        <v>571134.14682526083</v>
      </c>
    </row>
    <row r="200" spans="1:21" x14ac:dyDescent="0.25">
      <c r="A200" s="1">
        <v>181</v>
      </c>
      <c r="B200" s="6">
        <f t="shared" si="55"/>
        <v>543071.26902284811</v>
      </c>
      <c r="C200" s="6">
        <f t="shared" si="49"/>
        <v>4294.5729840971126</v>
      </c>
      <c r="D200" s="6">
        <f t="shared" si="56"/>
        <v>2031.7760298352455</v>
      </c>
      <c r="E200" s="6">
        <f t="shared" si="57"/>
        <v>2262.7969542618671</v>
      </c>
      <c r="F200" s="6">
        <f t="shared" si="50"/>
        <v>2262.7969542618671</v>
      </c>
      <c r="G200" s="6"/>
      <c r="H200" s="6">
        <f t="shared" si="41"/>
        <v>541039.49299301289</v>
      </c>
      <c r="I200" s="6">
        <f t="shared" si="58"/>
        <v>1800943.505506933</v>
      </c>
      <c r="J200" s="6">
        <f t="shared" si="42"/>
        <v>1123.4092910887937</v>
      </c>
      <c r="K200" s="6">
        <f t="shared" si="43"/>
        <v>5417.9822751859065</v>
      </c>
      <c r="L200" s="6">
        <f t="shared" si="44"/>
        <v>588.32720810808542</v>
      </c>
      <c r="M200" s="6">
        <f t="shared" si="45"/>
        <v>146.04320784154319</v>
      </c>
      <c r="N200" s="6">
        <f t="shared" si="51"/>
        <v>4683.6118592362782</v>
      </c>
      <c r="O200" s="6">
        <f t="shared" si="59"/>
        <v>5402.8305165207921</v>
      </c>
      <c r="P200" s="6">
        <f t="shared" si="46"/>
        <v>359.60932864225697</v>
      </c>
      <c r="Q200" s="6">
        <f t="shared" si="52"/>
        <v>250535.65729530691</v>
      </c>
      <c r="R200" s="6">
        <f t="shared" si="53"/>
        <v>108056.61033041598</v>
      </c>
      <c r="S200" s="6">
        <f t="shared" si="54"/>
        <v>-41879.485127743596</v>
      </c>
      <c r="T200" s="6">
        <f t="shared" si="47"/>
        <v>574907.81307683443</v>
      </c>
      <c r="U200" s="6">
        <f t="shared" si="48"/>
        <v>574907.81307683443</v>
      </c>
    </row>
    <row r="201" spans="1:21" x14ac:dyDescent="0.25">
      <c r="A201" s="1">
        <v>182</v>
      </c>
      <c r="B201" s="6">
        <f t="shared" si="55"/>
        <v>541039.49299301289</v>
      </c>
      <c r="C201" s="6">
        <f t="shared" si="49"/>
        <v>4294.5729840971126</v>
      </c>
      <c r="D201" s="6">
        <f t="shared" si="56"/>
        <v>2040.2417632928923</v>
      </c>
      <c r="E201" s="6">
        <f t="shared" si="57"/>
        <v>2254.3312208042203</v>
      </c>
      <c r="F201" s="6">
        <f t="shared" si="50"/>
        <v>2254.3312208042203</v>
      </c>
      <c r="G201" s="6"/>
      <c r="H201" s="6">
        <f t="shared" si="41"/>
        <v>538999.25122971996</v>
      </c>
      <c r="I201" s="6">
        <f t="shared" si="58"/>
        <v>1806839.3259064038</v>
      </c>
      <c r="J201" s="6">
        <f t="shared" si="42"/>
        <v>1125.2646928683594</v>
      </c>
      <c r="K201" s="6">
        <f t="shared" si="43"/>
        <v>5419.8376769654715</v>
      </c>
      <c r="L201" s="6">
        <f t="shared" si="44"/>
        <v>586.12611740909733</v>
      </c>
      <c r="M201" s="6">
        <f t="shared" si="45"/>
        <v>146.28441007288671</v>
      </c>
      <c r="N201" s="6">
        <f t="shared" si="51"/>
        <v>4687.4271494834866</v>
      </c>
      <c r="O201" s="6">
        <f t="shared" si="59"/>
        <v>5420.5179777192043</v>
      </c>
      <c r="P201" s="6">
        <f t="shared" si="46"/>
        <v>366.54541411785885</v>
      </c>
      <c r="Q201" s="6">
        <f t="shared" si="52"/>
        <v>252151.09145100639</v>
      </c>
      <c r="R201" s="6">
        <f t="shared" si="53"/>
        <v>108410.35955438422</v>
      </c>
      <c r="S201" s="6">
        <f t="shared" si="54"/>
        <v>-42858.211947811302</v>
      </c>
      <c r="T201" s="6">
        <f t="shared" si="47"/>
        <v>578694.73667950334</v>
      </c>
      <c r="U201" s="6">
        <f t="shared" si="48"/>
        <v>578694.73667950334</v>
      </c>
    </row>
    <row r="202" spans="1:21" x14ac:dyDescent="0.25">
      <c r="A202" s="1">
        <v>183</v>
      </c>
      <c r="B202" s="6">
        <f t="shared" si="55"/>
        <v>538999.25122971996</v>
      </c>
      <c r="C202" s="6">
        <f t="shared" si="49"/>
        <v>4294.5729840971126</v>
      </c>
      <c r="D202" s="6">
        <f t="shared" si="56"/>
        <v>2048.7427706399462</v>
      </c>
      <c r="E202" s="6">
        <f t="shared" si="57"/>
        <v>2245.8302134571663</v>
      </c>
      <c r="F202" s="6">
        <f t="shared" si="50"/>
        <v>2245.8302134571663</v>
      </c>
      <c r="G202" s="6"/>
      <c r="H202" s="6">
        <f t="shared" si="41"/>
        <v>536950.50845908001</v>
      </c>
      <c r="I202" s="6">
        <f t="shared" si="58"/>
        <v>1812754.447687665</v>
      </c>
      <c r="J202" s="6">
        <f t="shared" si="42"/>
        <v>1127.1231589948118</v>
      </c>
      <c r="K202" s="6">
        <f t="shared" si="43"/>
        <v>5421.6961430919246</v>
      </c>
      <c r="L202" s="6">
        <f t="shared" si="44"/>
        <v>583.91585549886327</v>
      </c>
      <c r="M202" s="6">
        <f t="shared" si="45"/>
        <v>146.52601066932553</v>
      </c>
      <c r="N202" s="6">
        <f t="shared" si="51"/>
        <v>4691.2542769237352</v>
      </c>
      <c r="O202" s="6">
        <f t="shared" si="59"/>
        <v>5438.2633430629885</v>
      </c>
      <c r="P202" s="6">
        <f t="shared" si="46"/>
        <v>373.50453306962663</v>
      </c>
      <c r="Q202" s="6">
        <f t="shared" si="52"/>
        <v>253768.70038733422</v>
      </c>
      <c r="R202" s="6">
        <f t="shared" si="53"/>
        <v>108765.26686125989</v>
      </c>
      <c r="S202" s="6">
        <f t="shared" si="54"/>
        <v>-43843.256595238388</v>
      </c>
      <c r="T202" s="6">
        <f t="shared" si="47"/>
        <v>582494.96479834255</v>
      </c>
      <c r="U202" s="6">
        <f t="shared" si="48"/>
        <v>582494.96479834255</v>
      </c>
    </row>
    <row r="203" spans="1:21" x14ac:dyDescent="0.25">
      <c r="A203" s="1">
        <v>184</v>
      </c>
      <c r="B203" s="6">
        <f t="shared" si="55"/>
        <v>536950.50845908001</v>
      </c>
      <c r="C203" s="6">
        <f t="shared" si="49"/>
        <v>4294.5729840971126</v>
      </c>
      <c r="D203" s="6">
        <f t="shared" si="56"/>
        <v>2057.2791988509457</v>
      </c>
      <c r="E203" s="6">
        <f t="shared" si="57"/>
        <v>2237.2937852461669</v>
      </c>
      <c r="F203" s="6">
        <f t="shared" si="50"/>
        <v>2237.2937852461669</v>
      </c>
      <c r="G203" s="6"/>
      <c r="H203" s="6">
        <f t="shared" si="41"/>
        <v>534893.22926022904</v>
      </c>
      <c r="I203" s="6">
        <f t="shared" si="58"/>
        <v>1818688.9340384181</v>
      </c>
      <c r="J203" s="6">
        <f t="shared" si="42"/>
        <v>1128.9846945291688</v>
      </c>
      <c r="K203" s="6">
        <f t="shared" si="43"/>
        <v>5423.5576786262809</v>
      </c>
      <c r="L203" s="6">
        <f t="shared" si="44"/>
        <v>581.69638416400335</v>
      </c>
      <c r="M203" s="6">
        <f t="shared" si="45"/>
        <v>146.76801028879194</v>
      </c>
      <c r="N203" s="6">
        <f t="shared" si="51"/>
        <v>4695.0932841734857</v>
      </c>
      <c r="O203" s="6">
        <f t="shared" si="59"/>
        <v>5456.0668021152478</v>
      </c>
      <c r="P203" s="6">
        <f t="shared" si="46"/>
        <v>380.48675897088106</v>
      </c>
      <c r="Q203" s="6">
        <f t="shared" si="52"/>
        <v>255388.47329386673</v>
      </c>
      <c r="R203" s="6">
        <f t="shared" si="53"/>
        <v>109121.33604230508</v>
      </c>
      <c r="S203" s="6">
        <f t="shared" si="54"/>
        <v>-44834.657683037251</v>
      </c>
      <c r="T203" s="6">
        <f t="shared" si="47"/>
        <v>586308.54476851656</v>
      </c>
      <c r="U203" s="6">
        <f t="shared" si="48"/>
        <v>586308.54476851656</v>
      </c>
    </row>
    <row r="204" spans="1:21" x14ac:dyDescent="0.25">
      <c r="A204" s="1">
        <v>185</v>
      </c>
      <c r="B204" s="6">
        <f t="shared" si="55"/>
        <v>534893.22926022904</v>
      </c>
      <c r="C204" s="6">
        <f t="shared" si="49"/>
        <v>4294.5729840971126</v>
      </c>
      <c r="D204" s="6">
        <f t="shared" si="56"/>
        <v>2065.8511955128251</v>
      </c>
      <c r="E204" s="6">
        <f t="shared" si="57"/>
        <v>2228.7217885842874</v>
      </c>
      <c r="F204" s="6">
        <f t="shared" si="50"/>
        <v>2228.7217885842874</v>
      </c>
      <c r="G204" s="6"/>
      <c r="H204" s="6">
        <f t="shared" si="41"/>
        <v>532827.37806471623</v>
      </c>
      <c r="I204" s="6">
        <f t="shared" si="58"/>
        <v>1824642.8483532246</v>
      </c>
      <c r="J204" s="6">
        <f t="shared" si="42"/>
        <v>1130.849304540807</v>
      </c>
      <c r="K204" s="6">
        <f t="shared" si="43"/>
        <v>5425.4222886379193</v>
      </c>
      <c r="L204" s="6">
        <f t="shared" si="44"/>
        <v>579.46766503191475</v>
      </c>
      <c r="M204" s="6">
        <f t="shared" si="45"/>
        <v>147.0104095903049</v>
      </c>
      <c r="N204" s="6">
        <f t="shared" si="51"/>
        <v>4698.9442140156998</v>
      </c>
      <c r="O204" s="6">
        <f t="shared" si="59"/>
        <v>5473.9285450596672</v>
      </c>
      <c r="P204" s="6">
        <f t="shared" si="46"/>
        <v>387.49216552198368</v>
      </c>
      <c r="Q204" s="6">
        <f t="shared" si="52"/>
        <v>257010.39922535626</v>
      </c>
      <c r="R204" s="6">
        <f t="shared" si="53"/>
        <v>109478.57090119347</v>
      </c>
      <c r="S204" s="6">
        <f t="shared" si="54"/>
        <v>-45832.454050062559</v>
      </c>
      <c r="T204" s="6">
        <f t="shared" si="47"/>
        <v>590135.52409590106</v>
      </c>
      <c r="U204" s="6">
        <f t="shared" si="48"/>
        <v>590135.52409590106</v>
      </c>
    </row>
    <row r="205" spans="1:21" x14ac:dyDescent="0.25">
      <c r="A205" s="1">
        <v>186</v>
      </c>
      <c r="B205" s="6">
        <f t="shared" si="55"/>
        <v>532827.37806471623</v>
      </c>
      <c r="C205" s="6">
        <f t="shared" si="49"/>
        <v>4294.5729840971126</v>
      </c>
      <c r="D205" s="6">
        <f t="shared" si="56"/>
        <v>2074.4589088274615</v>
      </c>
      <c r="E205" s="6">
        <f t="shared" si="57"/>
        <v>2220.114075269651</v>
      </c>
      <c r="F205" s="6">
        <f t="shared" si="50"/>
        <v>2220.114075269651</v>
      </c>
      <c r="G205" s="6"/>
      <c r="H205" s="6">
        <f t="shared" si="41"/>
        <v>530752.91915588873</v>
      </c>
      <c r="I205" s="6">
        <f t="shared" si="58"/>
        <v>1830616.2542341833</v>
      </c>
      <c r="J205" s="6">
        <f t="shared" si="42"/>
        <v>1132.7169941074762</v>
      </c>
      <c r="K205" s="6">
        <f t="shared" si="43"/>
        <v>5427.2899782045888</v>
      </c>
      <c r="L205" s="6">
        <f t="shared" si="44"/>
        <v>577.22965957010933</v>
      </c>
      <c r="M205" s="6">
        <f t="shared" si="45"/>
        <v>147.25320923397192</v>
      </c>
      <c r="N205" s="6">
        <f t="shared" si="51"/>
        <v>4702.8071094005081</v>
      </c>
      <c r="O205" s="6">
        <f t="shared" si="59"/>
        <v>5491.8487627025434</v>
      </c>
      <c r="P205" s="6">
        <f t="shared" si="46"/>
        <v>394.52082665101761</v>
      </c>
      <c r="Q205" s="6">
        <f t="shared" si="52"/>
        <v>258634.46710074102</v>
      </c>
      <c r="R205" s="6">
        <f t="shared" si="53"/>
        <v>109836.97525405099</v>
      </c>
      <c r="S205" s="6">
        <f t="shared" si="54"/>
        <v>-46836.684762299657</v>
      </c>
      <c r="T205" s="6">
        <f t="shared" si="47"/>
        <v>593975.9504577081</v>
      </c>
      <c r="U205" s="6">
        <f t="shared" si="48"/>
        <v>593975.9504577081</v>
      </c>
    </row>
    <row r="206" spans="1:21" x14ac:dyDescent="0.25">
      <c r="A206" s="1">
        <v>187</v>
      </c>
      <c r="B206" s="6">
        <f t="shared" si="55"/>
        <v>530752.91915588873</v>
      </c>
      <c r="C206" s="6">
        <f t="shared" si="49"/>
        <v>4294.5729840971126</v>
      </c>
      <c r="D206" s="6">
        <f t="shared" si="56"/>
        <v>2083.1024876142428</v>
      </c>
      <c r="E206" s="6">
        <f t="shared" si="57"/>
        <v>2211.4704964828697</v>
      </c>
      <c r="F206" s="6">
        <f t="shared" si="50"/>
        <v>2211.4704964828697</v>
      </c>
      <c r="G206" s="6"/>
      <c r="H206" s="6">
        <f t="shared" si="41"/>
        <v>528669.81666827446</v>
      </c>
      <c r="I206" s="6">
        <f t="shared" si="58"/>
        <v>1836609.2154916096</v>
      </c>
      <c r="J206" s="6">
        <f t="shared" si="42"/>
        <v>1134.5877683153112</v>
      </c>
      <c r="K206" s="6">
        <f t="shared" si="43"/>
        <v>5429.1607524124238</v>
      </c>
      <c r="L206" s="6">
        <f t="shared" si="44"/>
        <v>574.9823290855461</v>
      </c>
      <c r="M206" s="6">
        <f t="shared" si="45"/>
        <v>147.49640988099046</v>
      </c>
      <c r="N206" s="6">
        <f t="shared" si="51"/>
        <v>4706.6820134458867</v>
      </c>
      <c r="O206" s="6">
        <f t="shared" si="59"/>
        <v>5509.8276464748224</v>
      </c>
      <c r="P206" s="6">
        <f t="shared" si="46"/>
        <v>401.57281651446783</v>
      </c>
      <c r="Q206" s="6">
        <f t="shared" si="52"/>
        <v>260260.66570214875</v>
      </c>
      <c r="R206" s="6">
        <f t="shared" si="53"/>
        <v>110196.55292949658</v>
      </c>
      <c r="S206" s="6">
        <f t="shared" si="54"/>
        <v>-47847.389114159494</v>
      </c>
      <c r="T206" s="6">
        <f t="shared" si="47"/>
        <v>597829.87170311215</v>
      </c>
      <c r="U206" s="6">
        <f t="shared" si="48"/>
        <v>597829.87170311215</v>
      </c>
    </row>
    <row r="207" spans="1:21" x14ac:dyDescent="0.25">
      <c r="A207" s="1">
        <v>188</v>
      </c>
      <c r="B207" s="6">
        <f t="shared" si="55"/>
        <v>528669.81666827446</v>
      </c>
      <c r="C207" s="6">
        <f t="shared" si="49"/>
        <v>4294.5729840971126</v>
      </c>
      <c r="D207" s="6">
        <f t="shared" si="56"/>
        <v>2091.7820813126355</v>
      </c>
      <c r="E207" s="6">
        <f t="shared" si="57"/>
        <v>2202.7909027844771</v>
      </c>
      <c r="F207" s="6">
        <f t="shared" si="50"/>
        <v>2202.7909027844771</v>
      </c>
      <c r="G207" s="6"/>
      <c r="H207" s="6">
        <f t="shared" si="41"/>
        <v>526578.03458696185</v>
      </c>
      <c r="I207" s="6">
        <f t="shared" si="58"/>
        <v>1842621.7961447176</v>
      </c>
      <c r="J207" s="6">
        <f t="shared" si="42"/>
        <v>1136.4616322588483</v>
      </c>
      <c r="K207" s="6">
        <f t="shared" si="43"/>
        <v>5431.0346163559607</v>
      </c>
      <c r="L207" s="6">
        <f t="shared" si="44"/>
        <v>572.72563472396405</v>
      </c>
      <c r="M207" s="6">
        <f t="shared" si="45"/>
        <v>147.7400121936503</v>
      </c>
      <c r="N207" s="6">
        <f t="shared" si="51"/>
        <v>4710.5689694383464</v>
      </c>
      <c r="O207" s="6">
        <f t="shared" si="59"/>
        <v>5527.8653884341466</v>
      </c>
      <c r="P207" s="6">
        <f t="shared" si="46"/>
        <v>408.6482094979001</v>
      </c>
      <c r="Q207" s="6">
        <f t="shared" si="52"/>
        <v>261888.9836738942</v>
      </c>
      <c r="R207" s="6">
        <f t="shared" si="53"/>
        <v>110557.30776868305</v>
      </c>
      <c r="S207" s="6">
        <f t="shared" si="54"/>
        <v>-48864.606629781556</v>
      </c>
      <c r="T207" s="6">
        <f t="shared" si="47"/>
        <v>601697.33585388004</v>
      </c>
      <c r="U207" s="6">
        <f t="shared" si="48"/>
        <v>601697.33585388004</v>
      </c>
    </row>
    <row r="208" spans="1:21" x14ac:dyDescent="0.25">
      <c r="A208" s="1">
        <v>189</v>
      </c>
      <c r="B208" s="6">
        <f t="shared" si="55"/>
        <v>526578.03458696185</v>
      </c>
      <c r="C208" s="6">
        <f t="shared" si="49"/>
        <v>4294.5729840971126</v>
      </c>
      <c r="D208" s="6">
        <f t="shared" si="56"/>
        <v>2100.4978399847714</v>
      </c>
      <c r="E208" s="6">
        <f t="shared" si="57"/>
        <v>2194.0751441123411</v>
      </c>
      <c r="F208" s="6">
        <f t="shared" si="50"/>
        <v>2194.0751441123411</v>
      </c>
      <c r="G208" s="6"/>
      <c r="H208" s="6">
        <f t="shared" si="41"/>
        <v>524477.53674697713</v>
      </c>
      <c r="I208" s="6">
        <f t="shared" si="58"/>
        <v>1848654.0604223034</v>
      </c>
      <c r="J208" s="6">
        <f t="shared" si="42"/>
        <v>1138.3385910410366</v>
      </c>
      <c r="K208" s="6">
        <f t="shared" si="43"/>
        <v>5432.9115751381487</v>
      </c>
      <c r="L208" s="6">
        <f t="shared" si="44"/>
        <v>570.45953746920873</v>
      </c>
      <c r="M208" s="6">
        <f t="shared" si="45"/>
        <v>147.98401683533476</v>
      </c>
      <c r="N208" s="6">
        <f t="shared" si="51"/>
        <v>4714.4680208336049</v>
      </c>
      <c r="O208" s="6">
        <f t="shared" si="59"/>
        <v>5545.9621812669038</v>
      </c>
      <c r="P208" s="6">
        <f t="shared" si="46"/>
        <v>415.74708021664947</v>
      </c>
      <c r="Q208" s="6">
        <f t="shared" si="52"/>
        <v>263519.40952147008</v>
      </c>
      <c r="R208" s="6">
        <f t="shared" si="53"/>
        <v>110919.2436253382</v>
      </c>
      <c r="S208" s="6">
        <f t="shared" si="54"/>
        <v>-49888.377064343411</v>
      </c>
      <c r="T208" s="6">
        <f t="shared" si="47"/>
        <v>605578.39110500168</v>
      </c>
      <c r="U208" s="6">
        <f t="shared" si="48"/>
        <v>605578.39110500168</v>
      </c>
    </row>
    <row r="209" spans="1:21" x14ac:dyDescent="0.25">
      <c r="A209" s="1">
        <v>190</v>
      </c>
      <c r="B209" s="6">
        <f t="shared" si="55"/>
        <v>524477.53674697713</v>
      </c>
      <c r="C209" s="6">
        <f t="shared" si="49"/>
        <v>4294.5729840971126</v>
      </c>
      <c r="D209" s="6">
        <f t="shared" si="56"/>
        <v>2109.2499143180412</v>
      </c>
      <c r="E209" s="6">
        <f t="shared" si="57"/>
        <v>2185.3230697790714</v>
      </c>
      <c r="F209" s="6">
        <f t="shared" si="50"/>
        <v>2185.3230697790714</v>
      </c>
      <c r="G209" s="6"/>
      <c r="H209" s="6">
        <f t="shared" si="41"/>
        <v>522368.2868326591</v>
      </c>
      <c r="I209" s="6">
        <f t="shared" si="58"/>
        <v>1854706.0727634314</v>
      </c>
      <c r="J209" s="6">
        <f t="shared" si="42"/>
        <v>1140.2186497732541</v>
      </c>
      <c r="K209" s="6">
        <f t="shared" si="43"/>
        <v>5434.7916338703671</v>
      </c>
      <c r="L209" s="6">
        <f t="shared" si="44"/>
        <v>568.18399814255861</v>
      </c>
      <c r="M209" s="6">
        <f t="shared" si="45"/>
        <v>148.22842447052304</v>
      </c>
      <c r="N209" s="6">
        <f t="shared" si="51"/>
        <v>4718.3792112572855</v>
      </c>
      <c r="O209" s="6">
        <f t="shared" si="59"/>
        <v>5564.1182182902876</v>
      </c>
      <c r="P209" s="6">
        <f t="shared" si="46"/>
        <v>422.86950351650103</v>
      </c>
      <c r="Q209" s="6">
        <f t="shared" si="52"/>
        <v>265151.93161053164</v>
      </c>
      <c r="R209" s="6">
        <f t="shared" si="53"/>
        <v>111282.36436580587</v>
      </c>
      <c r="S209" s="6">
        <f t="shared" si="54"/>
        <v>-50918.740405378165</v>
      </c>
      <c r="T209" s="6">
        <f t="shared" si="47"/>
        <v>609473.08582532417</v>
      </c>
      <c r="U209" s="6">
        <f t="shared" si="48"/>
        <v>609473.08582532417</v>
      </c>
    </row>
    <row r="210" spans="1:21" x14ac:dyDescent="0.25">
      <c r="A210" s="1">
        <v>191</v>
      </c>
      <c r="B210" s="6">
        <f t="shared" si="55"/>
        <v>522368.2868326591</v>
      </c>
      <c r="C210" s="6">
        <f t="shared" si="49"/>
        <v>4294.5729840971126</v>
      </c>
      <c r="D210" s="6">
        <f t="shared" si="56"/>
        <v>2118.0384556276995</v>
      </c>
      <c r="E210" s="6">
        <f t="shared" si="57"/>
        <v>2176.5345284694131</v>
      </c>
      <c r="F210" s="6">
        <f t="shared" si="50"/>
        <v>2176.5345284694131</v>
      </c>
      <c r="G210" s="6"/>
      <c r="H210" s="6">
        <f t="shared" si="41"/>
        <v>520250.24837703141</v>
      </c>
      <c r="I210" s="6">
        <f t="shared" si="58"/>
        <v>1860777.897818123</v>
      </c>
      <c r="J210" s="6">
        <f t="shared" si="42"/>
        <v>1142.1018135753202</v>
      </c>
      <c r="K210" s="6">
        <f t="shared" si="43"/>
        <v>5436.6747976724328</v>
      </c>
      <c r="L210" s="6">
        <f t="shared" si="44"/>
        <v>565.89897740204742</v>
      </c>
      <c r="M210" s="6">
        <f t="shared" si="45"/>
        <v>148.47323576479164</v>
      </c>
      <c r="N210" s="6">
        <f t="shared" si="51"/>
        <v>4722.3025845055936</v>
      </c>
      <c r="O210" s="6">
        <f t="shared" si="59"/>
        <v>5582.3336934543622</v>
      </c>
      <c r="P210" s="6">
        <f t="shared" si="46"/>
        <v>430.01555447438432</v>
      </c>
      <c r="Q210" s="6">
        <f t="shared" si="52"/>
        <v>266786.53816587507</v>
      </c>
      <c r="R210" s="6">
        <f t="shared" si="53"/>
        <v>111646.67386908738</v>
      </c>
      <c r="S210" s="6">
        <f t="shared" si="54"/>
        <v>-51955.73687409905</v>
      </c>
      <c r="T210" s="6">
        <f t="shared" si="47"/>
        <v>613381.46855818829</v>
      </c>
      <c r="U210" s="6">
        <f t="shared" si="48"/>
        <v>613381.46855818829</v>
      </c>
    </row>
    <row r="211" spans="1:21" x14ac:dyDescent="0.25">
      <c r="A211" s="1">
        <v>192</v>
      </c>
      <c r="B211" s="6">
        <f t="shared" si="55"/>
        <v>520250.24837703141</v>
      </c>
      <c r="C211" s="6">
        <f t="shared" si="49"/>
        <v>4294.5729840971126</v>
      </c>
      <c r="D211" s="6">
        <f t="shared" si="56"/>
        <v>2126.8636158594818</v>
      </c>
      <c r="E211" s="6">
        <f t="shared" si="57"/>
        <v>2167.7093682376308</v>
      </c>
      <c r="F211" s="6">
        <f t="shared" si="50"/>
        <v>2167.7093682376308</v>
      </c>
      <c r="G211" s="6"/>
      <c r="H211" s="6">
        <f t="shared" si="41"/>
        <v>518123.38476117194</v>
      </c>
      <c r="I211" s="6">
        <f t="shared" si="58"/>
        <v>1866869.6004480466</v>
      </c>
      <c r="J211" s="6">
        <f t="shared" si="42"/>
        <v>1143.98808757551</v>
      </c>
      <c r="K211" s="6">
        <f t="shared" si="43"/>
        <v>5438.5610716726223</v>
      </c>
      <c r="L211" s="6">
        <f t="shared" si="44"/>
        <v>563.60443574178407</v>
      </c>
      <c r="M211" s="6">
        <f t="shared" si="45"/>
        <v>148.71845138481632</v>
      </c>
      <c r="N211" s="6">
        <f t="shared" si="51"/>
        <v>4726.2381845460222</v>
      </c>
      <c r="O211" s="6">
        <f t="shared" si="59"/>
        <v>5600.6088013441331</v>
      </c>
      <c r="P211" s="6">
        <f t="shared" si="46"/>
        <v>437.18530839905543</v>
      </c>
      <c r="Q211" s="6">
        <f t="shared" si="52"/>
        <v>268423.21727040899</v>
      </c>
      <c r="R211" s="6">
        <f t="shared" si="53"/>
        <v>112012.17602688279</v>
      </c>
      <c r="S211" s="6">
        <f t="shared" si="54"/>
        <v>-52999.406926731506</v>
      </c>
      <c r="T211" s="6">
        <f t="shared" si="47"/>
        <v>617303.58802206616</v>
      </c>
      <c r="U211" s="6">
        <f t="shared" si="48"/>
        <v>617303.58802206616</v>
      </c>
    </row>
    <row r="212" spans="1:21" x14ac:dyDescent="0.25">
      <c r="A212" s="1">
        <v>193</v>
      </c>
      <c r="B212" s="6">
        <f t="shared" si="55"/>
        <v>518123.38476117194</v>
      </c>
      <c r="C212" s="6">
        <f t="shared" si="49"/>
        <v>4294.5729840971126</v>
      </c>
      <c r="D212" s="6">
        <f t="shared" si="56"/>
        <v>2135.7255475922293</v>
      </c>
      <c r="E212" s="6">
        <f t="shared" si="57"/>
        <v>2158.8474365048833</v>
      </c>
      <c r="F212" s="6">
        <f t="shared" si="50"/>
        <v>2158.8474365048833</v>
      </c>
      <c r="G212" s="6"/>
      <c r="H212" s="6">
        <f t="shared" ref="H212:H275" si="60">B212-D212</f>
        <v>515987.65921357973</v>
      </c>
      <c r="I212" s="6">
        <f t="shared" si="58"/>
        <v>1872981.2457272112</v>
      </c>
      <c r="J212" s="6">
        <f t="shared" ref="J212:J275" si="61">$I$20*POWER(1 + 2%, A212/$B$6)*$B$9/$B$6</f>
        <v>1145.8774769105694</v>
      </c>
      <c r="K212" s="6">
        <f t="shared" ref="K212:K275" si="62">C212+J212</f>
        <v>5440.450461007682</v>
      </c>
      <c r="L212" s="6">
        <f t="shared" ref="L212:L275" si="63" xml:space="preserve"> E212 * $B$10</f>
        <v>561.30033349126961</v>
      </c>
      <c r="M212" s="6">
        <f t="shared" ref="M212:M275" si="64" xml:space="preserve"> J212 * $B$10 * (1 - $I$5)</f>
        <v>148.96407199837404</v>
      </c>
      <c r="N212" s="6">
        <f t="shared" si="51"/>
        <v>4730.1860555180374</v>
      </c>
      <c r="O212" s="6">
        <f t="shared" si="59"/>
        <v>5618.9437371816266</v>
      </c>
      <c r="P212" s="6">
        <f t="shared" ref="P212:P275" si="65">(O212 * $I$4) - (N212 * $I$5) - IF(A212&gt;$I$13, 0, $I$12)</f>
        <v>444.37884083179461</v>
      </c>
      <c r="Q212" s="6">
        <f t="shared" si="52"/>
        <v>270061.95686411968</v>
      </c>
      <c r="R212" s="6">
        <f t="shared" si="53"/>
        <v>112378.87474363267</v>
      </c>
      <c r="S212" s="6">
        <f t="shared" si="54"/>
        <v>-54049.79125585327</v>
      </c>
      <c r="T212" s="6">
        <f t="shared" ref="T212:T275" si="66">(I212-B212-R212)*$I$5-($I$11+($I$12*(IF(A212&lt;$I$13,A212-1,$I$13))))</f>
        <v>621239.49311120331</v>
      </c>
      <c r="U212" s="6">
        <f t="shared" ref="U212:U275" si="67" xml:space="preserve"> (I212-B212-R212) * (1-$I$5)+($I$11+($I$12*(IF(A212&lt;$I$13,A212-1,$I$13))))</f>
        <v>621239.49311120331</v>
      </c>
    </row>
    <row r="213" spans="1:21" x14ac:dyDescent="0.25">
      <c r="A213" s="1">
        <v>194</v>
      </c>
      <c r="B213" s="6">
        <f t="shared" si="55"/>
        <v>515987.65921357973</v>
      </c>
      <c r="C213" s="6">
        <f t="shared" ref="C213:C276" si="68">IF(B213&gt;0,$B$8,0)</f>
        <v>4294.5729840971126</v>
      </c>
      <c r="D213" s="6">
        <f t="shared" si="56"/>
        <v>2144.6244040405304</v>
      </c>
      <c r="E213" s="6">
        <f t="shared" si="57"/>
        <v>2149.9485800565822</v>
      </c>
      <c r="F213" s="6">
        <f t="shared" ref="F213:F276" si="69">MIN(B213, 750000)/B213 * E213</f>
        <v>2149.9485800565822</v>
      </c>
      <c r="G213" s="6"/>
      <c r="H213" s="6">
        <f t="shared" si="60"/>
        <v>513843.03480953921</v>
      </c>
      <c r="I213" s="6">
        <f t="shared" si="58"/>
        <v>1879112.8989426608</v>
      </c>
      <c r="J213" s="6">
        <f t="shared" si="61"/>
        <v>1147.7699867257268</v>
      </c>
      <c r="K213" s="6">
        <f t="shared" si="62"/>
        <v>5442.3429708228396</v>
      </c>
      <c r="L213" s="6">
        <f t="shared" si="63"/>
        <v>558.98663081471136</v>
      </c>
      <c r="M213" s="6">
        <f t="shared" si="64"/>
        <v>149.21009827434449</v>
      </c>
      <c r="N213" s="6">
        <f t="shared" ref="N213:N276" si="70">K213-L213-M213</f>
        <v>4734.1462417337843</v>
      </c>
      <c r="O213" s="6">
        <f t="shared" si="59"/>
        <v>5637.3386968279756</v>
      </c>
      <c r="P213" s="6">
        <f t="shared" si="65"/>
        <v>451.59622754709562</v>
      </c>
      <c r="Q213" s="6">
        <f t="shared" ref="Q213:Q276" si="71" xml:space="preserve"> Q212 * POWER(1+$B$12, 1/$B$6) - P213 + ($B$14 * $I$6)</f>
        <v>271702.74474302999</v>
      </c>
      <c r="R213" s="6">
        <f t="shared" ref="R213:R276" si="72" xml:space="preserve"> I213 * $B$15</f>
        <v>112746.77393655964</v>
      </c>
      <c r="S213" s="6">
        <f t="shared" ref="S213:S276" si="73" xml:space="preserve"> Q213 - ((I213 - $B$1) * $I$5) + R213</f>
        <v>-55106.930791740757</v>
      </c>
      <c r="T213" s="6">
        <f t="shared" si="66"/>
        <v>625189.23289626068</v>
      </c>
      <c r="U213" s="6">
        <f t="shared" si="67"/>
        <v>625189.23289626068</v>
      </c>
    </row>
    <row r="214" spans="1:21" x14ac:dyDescent="0.25">
      <c r="A214" s="1">
        <v>195</v>
      </c>
      <c r="B214" s="6">
        <f t="shared" ref="B214:B277" si="74">H213</f>
        <v>513843.03480953921</v>
      </c>
      <c r="C214" s="6">
        <f t="shared" si="68"/>
        <v>4294.5729840971126</v>
      </c>
      <c r="D214" s="6">
        <f t="shared" ref="D214:D277" si="75">C214-E214</f>
        <v>2153.560339057366</v>
      </c>
      <c r="E214" s="6">
        <f t="shared" ref="E214:E277" si="76">B214*($B$4/$B$6)</f>
        <v>2141.0126450397465</v>
      </c>
      <c r="F214" s="6">
        <f t="shared" si="69"/>
        <v>2141.0126450397465</v>
      </c>
      <c r="G214" s="6"/>
      <c r="H214" s="6">
        <f t="shared" si="60"/>
        <v>511689.47447048186</v>
      </c>
      <c r="I214" s="6">
        <f t="shared" ref="I214:I277" si="77">I213*POWER(1+$B$13, 1/$B$6)</f>
        <v>1885264.6255951724</v>
      </c>
      <c r="J214" s="6">
        <f t="shared" si="61"/>
        <v>1149.665622174708</v>
      </c>
      <c r="K214" s="6">
        <f t="shared" si="62"/>
        <v>5444.2386062718206</v>
      </c>
      <c r="L214" s="6">
        <f t="shared" si="63"/>
        <v>556.66328771033409</v>
      </c>
      <c r="M214" s="6">
        <f t="shared" si="64"/>
        <v>149.45653088271206</v>
      </c>
      <c r="N214" s="6">
        <f t="shared" si="70"/>
        <v>4738.1187876787744</v>
      </c>
      <c r="O214" s="6">
        <f t="shared" ref="O214:O277" si="78">O213 * POWER(1 + $B$13, 1/$B$6)</f>
        <v>5655.7938767855103</v>
      </c>
      <c r="P214" s="6">
        <f t="shared" si="65"/>
        <v>458.83754455336793</v>
      </c>
      <c r="Q214" s="6">
        <f t="shared" si="71"/>
        <v>273345.56855815131</v>
      </c>
      <c r="R214" s="6">
        <f t="shared" si="72"/>
        <v>113115.87753571034</v>
      </c>
      <c r="S214" s="6">
        <f t="shared" si="73"/>
        <v>-56170.866703724547</v>
      </c>
      <c r="T214" s="6">
        <f t="shared" si="66"/>
        <v>629152.85662496148</v>
      </c>
      <c r="U214" s="6">
        <f t="shared" si="67"/>
        <v>629152.85662496148</v>
      </c>
    </row>
    <row r="215" spans="1:21" x14ac:dyDescent="0.25">
      <c r="A215" s="1">
        <v>196</v>
      </c>
      <c r="B215" s="6">
        <f t="shared" si="74"/>
        <v>511689.47447048186</v>
      </c>
      <c r="C215" s="6">
        <f t="shared" si="68"/>
        <v>4294.5729840971126</v>
      </c>
      <c r="D215" s="6">
        <f t="shared" si="75"/>
        <v>2162.5335071367717</v>
      </c>
      <c r="E215" s="6">
        <f t="shared" si="76"/>
        <v>2132.0394769603408</v>
      </c>
      <c r="F215" s="6">
        <f t="shared" si="69"/>
        <v>2132.0394769603408</v>
      </c>
      <c r="G215" s="6"/>
      <c r="H215" s="6">
        <f t="shared" si="60"/>
        <v>509526.94096334511</v>
      </c>
      <c r="I215" s="6">
        <f t="shared" si="77"/>
        <v>1891436.4913999557</v>
      </c>
      <c r="J215" s="6">
        <f t="shared" si="61"/>
        <v>1151.564388419752</v>
      </c>
      <c r="K215" s="6">
        <f t="shared" si="62"/>
        <v>5446.1373725168651</v>
      </c>
      <c r="L215" s="6">
        <f t="shared" si="63"/>
        <v>554.33026400968868</v>
      </c>
      <c r="M215" s="6">
        <f t="shared" si="64"/>
        <v>149.70337049456776</v>
      </c>
      <c r="N215" s="6">
        <f t="shared" si="70"/>
        <v>4742.1037380126081</v>
      </c>
      <c r="O215" s="6">
        <f t="shared" si="78"/>
        <v>5674.3094741998602</v>
      </c>
      <c r="P215" s="6">
        <f t="shared" si="65"/>
        <v>466.10286809362606</v>
      </c>
      <c r="Q215" s="6">
        <f t="shared" si="71"/>
        <v>274990.41581442894</v>
      </c>
      <c r="R215" s="6">
        <f t="shared" si="72"/>
        <v>113486.18948399734</v>
      </c>
      <c r="S215" s="6">
        <f t="shared" si="73"/>
        <v>-57241.640401551573</v>
      </c>
      <c r="T215" s="6">
        <f t="shared" si="66"/>
        <v>633130.41372273816</v>
      </c>
      <c r="U215" s="6">
        <f t="shared" si="67"/>
        <v>633130.41372273816</v>
      </c>
    </row>
    <row r="216" spans="1:21" x14ac:dyDescent="0.25">
      <c r="A216" s="1">
        <v>197</v>
      </c>
      <c r="B216" s="6">
        <f t="shared" si="74"/>
        <v>509526.94096334511</v>
      </c>
      <c r="C216" s="6">
        <f t="shared" si="68"/>
        <v>4294.5729840971126</v>
      </c>
      <c r="D216" s="6">
        <f t="shared" si="75"/>
        <v>2171.5440634165079</v>
      </c>
      <c r="E216" s="6">
        <f t="shared" si="76"/>
        <v>2123.0289206806046</v>
      </c>
      <c r="F216" s="6">
        <f t="shared" si="69"/>
        <v>2123.0289206806046</v>
      </c>
      <c r="G216" s="6"/>
      <c r="H216" s="6">
        <f t="shared" si="60"/>
        <v>507355.39689992863</v>
      </c>
      <c r="I216" s="6">
        <f t="shared" si="77"/>
        <v>1897628.5622873544</v>
      </c>
      <c r="J216" s="6">
        <f t="shared" si="61"/>
        <v>1153.4662906316237</v>
      </c>
      <c r="K216" s="6">
        <f t="shared" si="62"/>
        <v>5448.039274728736</v>
      </c>
      <c r="L216" s="6">
        <f t="shared" si="63"/>
        <v>551.98751937695727</v>
      </c>
      <c r="M216" s="6">
        <f t="shared" si="64"/>
        <v>149.9506177821111</v>
      </c>
      <c r="N216" s="6">
        <f t="shared" si="70"/>
        <v>4746.1011375696671</v>
      </c>
      <c r="O216" s="6">
        <f t="shared" si="78"/>
        <v>5692.8856868620569</v>
      </c>
      <c r="P216" s="6">
        <f t="shared" si="65"/>
        <v>473.39227464619489</v>
      </c>
      <c r="Q216" s="6">
        <f t="shared" si="71"/>
        <v>276637.27386968106</v>
      </c>
      <c r="R216" s="6">
        <f t="shared" si="72"/>
        <v>113857.71373724125</v>
      </c>
      <c r="S216" s="6">
        <f t="shared" si="73"/>
        <v>-58319.293536754878</v>
      </c>
      <c r="T216" s="6">
        <f t="shared" si="66"/>
        <v>637121.95379338402</v>
      </c>
      <c r="U216" s="6">
        <f t="shared" si="67"/>
        <v>637121.95379338402</v>
      </c>
    </row>
    <row r="217" spans="1:21" x14ac:dyDescent="0.25">
      <c r="A217" s="1">
        <v>198</v>
      </c>
      <c r="B217" s="6">
        <f t="shared" si="74"/>
        <v>507355.39689992863</v>
      </c>
      <c r="C217" s="6">
        <f t="shared" si="68"/>
        <v>4294.5729840971126</v>
      </c>
      <c r="D217" s="6">
        <f t="shared" si="75"/>
        <v>2180.5921636807434</v>
      </c>
      <c r="E217" s="6">
        <f t="shared" si="76"/>
        <v>2113.9808204163692</v>
      </c>
      <c r="F217" s="6">
        <f t="shared" si="69"/>
        <v>2113.9808204163692</v>
      </c>
      <c r="G217" s="6"/>
      <c r="H217" s="6">
        <f t="shared" si="60"/>
        <v>505174.80473624787</v>
      </c>
      <c r="I217" s="6">
        <f t="shared" si="77"/>
        <v>1903840.9044035515</v>
      </c>
      <c r="J217" s="6">
        <f t="shared" si="61"/>
        <v>1155.3713339896258</v>
      </c>
      <c r="K217" s="6">
        <f t="shared" si="62"/>
        <v>5449.9443180867383</v>
      </c>
      <c r="L217" s="6">
        <f t="shared" si="63"/>
        <v>549.63501330825602</v>
      </c>
      <c r="M217" s="6">
        <f t="shared" si="64"/>
        <v>150.19827341865135</v>
      </c>
      <c r="N217" s="6">
        <f t="shared" si="70"/>
        <v>4750.111031359831</v>
      </c>
      <c r="O217" s="6">
        <f t="shared" si="78"/>
        <v>5711.5227132106484</v>
      </c>
      <c r="P217" s="6">
        <f t="shared" si="65"/>
        <v>480.70584092540867</v>
      </c>
      <c r="Q217" s="6">
        <f t="shared" si="71"/>
        <v>278286.12993353081</v>
      </c>
      <c r="R217" s="6">
        <f t="shared" si="72"/>
        <v>114230.45426421308</v>
      </c>
      <c r="S217" s="6">
        <f t="shared" si="73"/>
        <v>-59403.868004031843</v>
      </c>
      <c r="T217" s="6">
        <f t="shared" si="66"/>
        <v>641127.52661970491</v>
      </c>
      <c r="U217" s="6">
        <f t="shared" si="67"/>
        <v>641127.52661970491</v>
      </c>
    </row>
    <row r="218" spans="1:21" x14ac:dyDescent="0.25">
      <c r="A218" s="1">
        <v>199</v>
      </c>
      <c r="B218" s="6">
        <f t="shared" si="74"/>
        <v>505174.80473624787</v>
      </c>
      <c r="C218" s="6">
        <f t="shared" si="68"/>
        <v>4294.5729840971126</v>
      </c>
      <c r="D218" s="6">
        <f t="shared" si="75"/>
        <v>2189.6779643627465</v>
      </c>
      <c r="E218" s="6">
        <f t="shared" si="76"/>
        <v>2104.8950197343661</v>
      </c>
      <c r="F218" s="6">
        <f t="shared" si="69"/>
        <v>2104.8950197343661</v>
      </c>
      <c r="G218" s="6"/>
      <c r="H218" s="6">
        <f t="shared" si="60"/>
        <v>502985.12677188514</v>
      </c>
      <c r="I218" s="6">
        <f t="shared" si="77"/>
        <v>1910073.5841112749</v>
      </c>
      <c r="J218" s="6">
        <f t="shared" si="61"/>
        <v>1157.2795236816175</v>
      </c>
      <c r="K218" s="6">
        <f t="shared" si="62"/>
        <v>5451.8525077787299</v>
      </c>
      <c r="L218" s="6">
        <f t="shared" si="63"/>
        <v>547.27270513093515</v>
      </c>
      <c r="M218" s="6">
        <f t="shared" si="64"/>
        <v>150.4463380786103</v>
      </c>
      <c r="N218" s="6">
        <f t="shared" si="70"/>
        <v>4754.133464569185</v>
      </c>
      <c r="O218" s="6">
        <f t="shared" si="78"/>
        <v>5730.2207523338184</v>
      </c>
      <c r="P218" s="6">
        <f t="shared" si="65"/>
        <v>488.0436438823167</v>
      </c>
      <c r="Q218" s="6">
        <f t="shared" si="71"/>
        <v>279936.97106633155</v>
      </c>
      <c r="R218" s="6">
        <f t="shared" si="72"/>
        <v>114604.41504667648</v>
      </c>
      <c r="S218" s="6">
        <f t="shared" si="73"/>
        <v>-60495.405942629426</v>
      </c>
      <c r="T218" s="6">
        <f t="shared" si="66"/>
        <v>645147.1821641752</v>
      </c>
      <c r="U218" s="6">
        <f t="shared" si="67"/>
        <v>645147.1821641752</v>
      </c>
    </row>
    <row r="219" spans="1:21" x14ac:dyDescent="0.25">
      <c r="A219" s="1">
        <v>200</v>
      </c>
      <c r="B219" s="6">
        <f t="shared" si="74"/>
        <v>502985.12677188514</v>
      </c>
      <c r="C219" s="6">
        <f t="shared" si="68"/>
        <v>4294.5729840971126</v>
      </c>
      <c r="D219" s="6">
        <f t="shared" si="75"/>
        <v>2198.8016225475913</v>
      </c>
      <c r="E219" s="6">
        <f t="shared" si="76"/>
        <v>2095.7713615495213</v>
      </c>
      <c r="F219" s="6">
        <f t="shared" si="69"/>
        <v>2095.7713615495213</v>
      </c>
      <c r="G219" s="6"/>
      <c r="H219" s="6">
        <f t="shared" si="60"/>
        <v>500786.32514933753</v>
      </c>
      <c r="I219" s="6">
        <f t="shared" si="77"/>
        <v>1916326.6679905073</v>
      </c>
      <c r="J219" s="6">
        <f t="shared" si="61"/>
        <v>1159.1908649040254</v>
      </c>
      <c r="K219" s="6">
        <f t="shared" si="62"/>
        <v>5453.7638490011377</v>
      </c>
      <c r="L219" s="6">
        <f t="shared" si="63"/>
        <v>544.90055400287554</v>
      </c>
      <c r="M219" s="6">
        <f t="shared" si="64"/>
        <v>150.6948124375233</v>
      </c>
      <c r="N219" s="6">
        <f t="shared" si="70"/>
        <v>4758.168482560739</v>
      </c>
      <c r="O219" s="6">
        <f t="shared" si="78"/>
        <v>5748.9800039715155</v>
      </c>
      <c r="P219" s="6">
        <f t="shared" si="65"/>
        <v>495.40576070538827</v>
      </c>
      <c r="Q219" s="6">
        <f t="shared" si="71"/>
        <v>281589.78417808557</v>
      </c>
      <c r="R219" s="6">
        <f t="shared" si="72"/>
        <v>114979.60007943044</v>
      </c>
      <c r="S219" s="6">
        <f t="shared" si="73"/>
        <v>-61593.949737737654</v>
      </c>
      <c r="T219" s="6">
        <f t="shared" si="66"/>
        <v>649180.97056959581</v>
      </c>
      <c r="U219" s="6">
        <f t="shared" si="67"/>
        <v>649180.97056959581</v>
      </c>
    </row>
    <row r="220" spans="1:21" x14ac:dyDescent="0.25">
      <c r="A220" s="1">
        <v>201</v>
      </c>
      <c r="B220" s="6">
        <f t="shared" si="74"/>
        <v>500786.32514933753</v>
      </c>
      <c r="C220" s="6">
        <f t="shared" si="68"/>
        <v>4294.5729840971126</v>
      </c>
      <c r="D220" s="6">
        <f t="shared" si="75"/>
        <v>2207.9632959748728</v>
      </c>
      <c r="E220" s="6">
        <f t="shared" si="76"/>
        <v>2086.6096881222397</v>
      </c>
      <c r="F220" s="6">
        <f t="shared" si="69"/>
        <v>2086.6096881222397</v>
      </c>
      <c r="G220" s="6"/>
      <c r="H220" s="6">
        <f t="shared" si="60"/>
        <v>498578.36185336264</v>
      </c>
      <c r="I220" s="6">
        <f t="shared" si="77"/>
        <v>1922600.2228391964</v>
      </c>
      <c r="J220" s="6">
        <f t="shared" si="61"/>
        <v>1161.1053628618574</v>
      </c>
      <c r="K220" s="6">
        <f t="shared" si="62"/>
        <v>5455.67834695897</v>
      </c>
      <c r="L220" s="6">
        <f t="shared" si="63"/>
        <v>542.51851891178239</v>
      </c>
      <c r="M220" s="6">
        <f t="shared" si="64"/>
        <v>150.94369717204148</v>
      </c>
      <c r="N220" s="6">
        <f t="shared" si="70"/>
        <v>4762.2161308751465</v>
      </c>
      <c r="O220" s="6">
        <f t="shared" si="78"/>
        <v>5767.8006685175833</v>
      </c>
      <c r="P220" s="6">
        <f t="shared" si="65"/>
        <v>502.79226882121839</v>
      </c>
      <c r="Q220" s="6">
        <f t="shared" si="71"/>
        <v>283244.55602735584</v>
      </c>
      <c r="R220" s="6">
        <f t="shared" si="72"/>
        <v>115356.01337035178</v>
      </c>
      <c r="S220" s="6">
        <f t="shared" si="73"/>
        <v>-62699.542021890607</v>
      </c>
      <c r="T220" s="6">
        <f t="shared" si="66"/>
        <v>653228.94215975353</v>
      </c>
      <c r="U220" s="6">
        <f t="shared" si="67"/>
        <v>653228.94215975353</v>
      </c>
    </row>
    <row r="221" spans="1:21" x14ac:dyDescent="0.25">
      <c r="A221" s="1">
        <v>202</v>
      </c>
      <c r="B221" s="6">
        <f t="shared" si="74"/>
        <v>498578.36185336264</v>
      </c>
      <c r="C221" s="6">
        <f t="shared" si="68"/>
        <v>4294.5729840971126</v>
      </c>
      <c r="D221" s="6">
        <f t="shared" si="75"/>
        <v>2217.163143041435</v>
      </c>
      <c r="E221" s="6">
        <f t="shared" si="76"/>
        <v>2077.4098410556776</v>
      </c>
      <c r="F221" s="6">
        <f t="shared" si="69"/>
        <v>2077.4098410556776</v>
      </c>
      <c r="G221" s="6"/>
      <c r="H221" s="6">
        <f t="shared" si="60"/>
        <v>496361.19871032122</v>
      </c>
      <c r="I221" s="6">
        <f t="shared" si="77"/>
        <v>1928894.3156739697</v>
      </c>
      <c r="J221" s="6">
        <f t="shared" si="61"/>
        <v>1163.0230227687193</v>
      </c>
      <c r="K221" s="6">
        <f t="shared" si="62"/>
        <v>5457.5960068658314</v>
      </c>
      <c r="L221" s="6">
        <f t="shared" si="63"/>
        <v>540.1265586744762</v>
      </c>
      <c r="M221" s="6">
        <f t="shared" si="64"/>
        <v>151.19299295993352</v>
      </c>
      <c r="N221" s="6">
        <f t="shared" si="70"/>
        <v>4766.276455231422</v>
      </c>
      <c r="O221" s="6">
        <f t="shared" si="78"/>
        <v>5786.6829470219027</v>
      </c>
      <c r="P221" s="6">
        <f t="shared" si="65"/>
        <v>510.20324589524034</v>
      </c>
      <c r="Q221" s="6">
        <f t="shared" si="71"/>
        <v>284901.27322017087</v>
      </c>
      <c r="R221" s="6">
        <f t="shared" si="72"/>
        <v>115733.65894043818</v>
      </c>
      <c r="S221" s="6">
        <f t="shared" si="73"/>
        <v>-63812.22567637579</v>
      </c>
      <c r="T221" s="6">
        <f t="shared" si="66"/>
        <v>657291.14744008449</v>
      </c>
      <c r="U221" s="6">
        <f t="shared" si="67"/>
        <v>657291.14744008449</v>
      </c>
    </row>
    <row r="222" spans="1:21" x14ac:dyDescent="0.25">
      <c r="A222" s="1">
        <v>203</v>
      </c>
      <c r="B222" s="6">
        <f t="shared" si="74"/>
        <v>496361.19871032122</v>
      </c>
      <c r="C222" s="6">
        <f t="shared" si="68"/>
        <v>4294.5729840971126</v>
      </c>
      <c r="D222" s="6">
        <f t="shared" si="75"/>
        <v>2226.4013228041076</v>
      </c>
      <c r="E222" s="6">
        <f t="shared" si="76"/>
        <v>2068.1716612930049</v>
      </c>
      <c r="F222" s="6">
        <f t="shared" si="69"/>
        <v>2068.1716612930049</v>
      </c>
      <c r="G222" s="6"/>
      <c r="H222" s="6">
        <f t="shared" si="60"/>
        <v>494134.79738751712</v>
      </c>
      <c r="I222" s="6">
        <f t="shared" si="77"/>
        <v>1935209.0137308489</v>
      </c>
      <c r="J222" s="6">
        <f t="shared" si="61"/>
        <v>1164.9438498468269</v>
      </c>
      <c r="K222" s="6">
        <f t="shared" si="62"/>
        <v>5459.5168339439397</v>
      </c>
      <c r="L222" s="6">
        <f t="shared" si="63"/>
        <v>537.72463193618125</v>
      </c>
      <c r="M222" s="6">
        <f t="shared" si="64"/>
        <v>151.4427004800875</v>
      </c>
      <c r="N222" s="6">
        <f t="shared" si="70"/>
        <v>4770.3495015276712</v>
      </c>
      <c r="O222" s="6">
        <f t="shared" si="78"/>
        <v>5805.6270411925407</v>
      </c>
      <c r="P222" s="6">
        <f t="shared" si="65"/>
        <v>517.63876983243472</v>
      </c>
      <c r="Q222" s="6">
        <f t="shared" si="71"/>
        <v>286559.92220892268</v>
      </c>
      <c r="R222" s="6">
        <f t="shared" si="72"/>
        <v>116112.54082385093</v>
      </c>
      <c r="S222" s="6">
        <f t="shared" si="73"/>
        <v>-64932.043832650845</v>
      </c>
      <c r="T222" s="6">
        <f t="shared" si="66"/>
        <v>661367.63709833834</v>
      </c>
      <c r="U222" s="6">
        <f t="shared" si="67"/>
        <v>661367.63709833834</v>
      </c>
    </row>
    <row r="223" spans="1:21" x14ac:dyDescent="0.25">
      <c r="A223" s="1">
        <v>204</v>
      </c>
      <c r="B223" s="6">
        <f t="shared" si="74"/>
        <v>494134.79738751712</v>
      </c>
      <c r="C223" s="6">
        <f t="shared" si="68"/>
        <v>4294.5729840971126</v>
      </c>
      <c r="D223" s="6">
        <f t="shared" si="75"/>
        <v>2235.6779949824581</v>
      </c>
      <c r="E223" s="6">
        <f t="shared" si="76"/>
        <v>2058.8949891146544</v>
      </c>
      <c r="F223" s="6">
        <f t="shared" si="69"/>
        <v>2058.8949891146544</v>
      </c>
      <c r="G223" s="6"/>
      <c r="H223" s="6">
        <f t="shared" si="60"/>
        <v>491899.11939253466</v>
      </c>
      <c r="I223" s="6">
        <f t="shared" si="77"/>
        <v>1941544.3844659694</v>
      </c>
      <c r="J223" s="6">
        <f t="shared" si="61"/>
        <v>1166.8678493270204</v>
      </c>
      <c r="K223" s="6">
        <f t="shared" si="62"/>
        <v>5461.4408334241325</v>
      </c>
      <c r="L223" s="6">
        <f t="shared" si="63"/>
        <v>535.31269716981012</v>
      </c>
      <c r="M223" s="6">
        <f t="shared" si="64"/>
        <v>151.69282041251265</v>
      </c>
      <c r="N223" s="6">
        <f t="shared" si="70"/>
        <v>4774.4353158418098</v>
      </c>
      <c r="O223" s="6">
        <f t="shared" si="78"/>
        <v>5824.6331533979028</v>
      </c>
      <c r="P223" s="6">
        <f t="shared" si="65"/>
        <v>525.09891877804648</v>
      </c>
      <c r="Q223" s="6">
        <f t="shared" si="71"/>
        <v>288220.48929125792</v>
      </c>
      <c r="R223" s="6">
        <f t="shared" si="72"/>
        <v>116492.66306795816</v>
      </c>
      <c r="S223" s="6">
        <f t="shared" si="73"/>
        <v>-66059.039873768619</v>
      </c>
      <c r="T223" s="6">
        <f t="shared" si="66"/>
        <v>665458.46200524713</v>
      </c>
      <c r="U223" s="6">
        <f t="shared" si="67"/>
        <v>665458.46200524713</v>
      </c>
    </row>
    <row r="224" spans="1:21" x14ac:dyDescent="0.25">
      <c r="A224" s="1">
        <v>205</v>
      </c>
      <c r="B224" s="6">
        <f t="shared" si="74"/>
        <v>491899.11939253466</v>
      </c>
      <c r="C224" s="6">
        <f t="shared" si="68"/>
        <v>4294.5729840971126</v>
      </c>
      <c r="D224" s="6">
        <f t="shared" si="75"/>
        <v>2244.9933199615516</v>
      </c>
      <c r="E224" s="6">
        <f t="shared" si="76"/>
        <v>2049.579664135561</v>
      </c>
      <c r="F224" s="6">
        <f t="shared" si="69"/>
        <v>2049.579664135561</v>
      </c>
      <c r="G224" s="6"/>
      <c r="H224" s="6">
        <f t="shared" si="60"/>
        <v>489654.12607257313</v>
      </c>
      <c r="I224" s="6">
        <f t="shared" si="77"/>
        <v>1947900.4955563005</v>
      </c>
      <c r="J224" s="6">
        <f t="shared" si="61"/>
        <v>1168.7950264487811</v>
      </c>
      <c r="K224" s="6">
        <f t="shared" si="62"/>
        <v>5463.3680105458934</v>
      </c>
      <c r="L224" s="6">
        <f t="shared" si="63"/>
        <v>532.89071267524582</v>
      </c>
      <c r="M224" s="6">
        <f t="shared" si="64"/>
        <v>151.94335343834155</v>
      </c>
      <c r="N224" s="6">
        <f t="shared" si="70"/>
        <v>4778.5339444323063</v>
      </c>
      <c r="O224" s="6">
        <f t="shared" si="78"/>
        <v>5843.701486668896</v>
      </c>
      <c r="P224" s="6">
        <f t="shared" si="65"/>
        <v>532.58377111829486</v>
      </c>
      <c r="Q224" s="6">
        <f t="shared" si="71"/>
        <v>289882.96060896199</v>
      </c>
      <c r="R224" s="6">
        <f t="shared" si="72"/>
        <v>116874.02973337803</v>
      </c>
      <c r="S224" s="6">
        <f t="shared" si="73"/>
        <v>-67193.257435810228</v>
      </c>
      <c r="T224" s="6">
        <f t="shared" si="66"/>
        <v>669563.67321519391</v>
      </c>
      <c r="U224" s="6">
        <f t="shared" si="67"/>
        <v>669563.67321519391</v>
      </c>
    </row>
    <row r="225" spans="1:21" x14ac:dyDescent="0.25">
      <c r="A225" s="1">
        <v>206</v>
      </c>
      <c r="B225" s="6">
        <f t="shared" si="74"/>
        <v>489654.12607257313</v>
      </c>
      <c r="C225" s="6">
        <f t="shared" si="68"/>
        <v>4294.5729840971126</v>
      </c>
      <c r="D225" s="6">
        <f t="shared" si="75"/>
        <v>2254.3474587947248</v>
      </c>
      <c r="E225" s="6">
        <f t="shared" si="76"/>
        <v>2040.225525302388</v>
      </c>
      <c r="F225" s="6">
        <f t="shared" si="69"/>
        <v>2040.225525302388</v>
      </c>
      <c r="G225" s="6"/>
      <c r="H225" s="6">
        <f t="shared" si="60"/>
        <v>487399.77861377841</v>
      </c>
      <c r="I225" s="6">
        <f t="shared" si="77"/>
        <v>1954277.4149003681</v>
      </c>
      <c r="J225" s="6">
        <f t="shared" si="61"/>
        <v>1170.725386460241</v>
      </c>
      <c r="K225" s="6">
        <f t="shared" si="62"/>
        <v>5465.2983705573533</v>
      </c>
      <c r="L225" s="6">
        <f t="shared" si="63"/>
        <v>530.45863657862094</v>
      </c>
      <c r="M225" s="6">
        <f t="shared" si="64"/>
        <v>152.19430023983134</v>
      </c>
      <c r="N225" s="6">
        <f t="shared" si="70"/>
        <v>4782.6454337389014</v>
      </c>
      <c r="O225" s="6">
        <f t="shared" si="78"/>
        <v>5862.8322447010987</v>
      </c>
      <c r="P225" s="6">
        <f t="shared" si="65"/>
        <v>540.09340548109867</v>
      </c>
      <c r="Q225" s="6">
        <f t="shared" si="71"/>
        <v>291547.32214683597</v>
      </c>
      <c r="R225" s="6">
        <f t="shared" si="72"/>
        <v>117256.64489402209</v>
      </c>
      <c r="S225" s="6">
        <f t="shared" si="73"/>
        <v>-68334.740409325983</v>
      </c>
      <c r="T225" s="6">
        <f t="shared" si="66"/>
        <v>673683.32196688652</v>
      </c>
      <c r="U225" s="6">
        <f t="shared" si="67"/>
        <v>673683.32196688652</v>
      </c>
    </row>
    <row r="226" spans="1:21" x14ac:dyDescent="0.25">
      <c r="A226" s="1">
        <v>207</v>
      </c>
      <c r="B226" s="6">
        <f t="shared" si="74"/>
        <v>487399.77861377841</v>
      </c>
      <c r="C226" s="6">
        <f t="shared" si="68"/>
        <v>4294.5729840971126</v>
      </c>
      <c r="D226" s="6">
        <f t="shared" si="75"/>
        <v>2263.7405732063689</v>
      </c>
      <c r="E226" s="6">
        <f t="shared" si="76"/>
        <v>2030.8324108907434</v>
      </c>
      <c r="F226" s="6">
        <f t="shared" si="69"/>
        <v>2030.8324108907434</v>
      </c>
      <c r="G226" s="6"/>
      <c r="H226" s="6">
        <f t="shared" si="60"/>
        <v>485136.03804057202</v>
      </c>
      <c r="I226" s="6">
        <f t="shared" si="77"/>
        <v>1960675.2106189802</v>
      </c>
      <c r="J226" s="6">
        <f t="shared" si="61"/>
        <v>1172.658934618202</v>
      </c>
      <c r="K226" s="6">
        <f t="shared" si="62"/>
        <v>5467.2319187153144</v>
      </c>
      <c r="L226" s="6">
        <f t="shared" si="63"/>
        <v>528.01642683159332</v>
      </c>
      <c r="M226" s="6">
        <f t="shared" si="64"/>
        <v>152.44566150036627</v>
      </c>
      <c r="N226" s="6">
        <f t="shared" si="70"/>
        <v>4786.7698303833549</v>
      </c>
      <c r="O226" s="6">
        <f t="shared" si="78"/>
        <v>5882.0256318569354</v>
      </c>
      <c r="P226" s="6">
        <f t="shared" si="65"/>
        <v>547.62790073679025</v>
      </c>
      <c r="Q226" s="6">
        <f t="shared" si="71"/>
        <v>293213.55973156658</v>
      </c>
      <c r="R226" s="6">
        <f t="shared" si="72"/>
        <v>117640.5126371388</v>
      </c>
      <c r="S226" s="6">
        <f t="shared" si="73"/>
        <v>-69483.532940784731</v>
      </c>
      <c r="T226" s="6">
        <f t="shared" si="66"/>
        <v>677817.45968403155</v>
      </c>
      <c r="U226" s="6">
        <f t="shared" si="67"/>
        <v>677817.45968403155</v>
      </c>
    </row>
    <row r="227" spans="1:21" x14ac:dyDescent="0.25">
      <c r="A227" s="1">
        <v>208</v>
      </c>
      <c r="B227" s="6">
        <f t="shared" si="74"/>
        <v>485136.03804057202</v>
      </c>
      <c r="C227" s="6">
        <f t="shared" si="68"/>
        <v>4294.5729840971126</v>
      </c>
      <c r="D227" s="6">
        <f t="shared" si="75"/>
        <v>2273.1728255947291</v>
      </c>
      <c r="E227" s="6">
        <f t="shared" si="76"/>
        <v>2021.4001585023834</v>
      </c>
      <c r="F227" s="6">
        <f t="shared" si="69"/>
        <v>2021.4001585023834</v>
      </c>
      <c r="G227" s="6"/>
      <c r="H227" s="6">
        <f t="shared" si="60"/>
        <v>482862.8652149773</v>
      </c>
      <c r="I227" s="6">
        <f t="shared" si="77"/>
        <v>1967093.9510559549</v>
      </c>
      <c r="J227" s="6">
        <f t="shared" si="61"/>
        <v>1174.5956761881471</v>
      </c>
      <c r="K227" s="6">
        <f t="shared" si="62"/>
        <v>5469.1686602852596</v>
      </c>
      <c r="L227" s="6">
        <f t="shared" si="63"/>
        <v>525.56404121061973</v>
      </c>
      <c r="M227" s="6">
        <f t="shared" si="64"/>
        <v>152.69743790445912</v>
      </c>
      <c r="N227" s="6">
        <f t="shared" si="70"/>
        <v>4790.9071811701806</v>
      </c>
      <c r="O227" s="6">
        <f t="shared" si="78"/>
        <v>5901.2818531678595</v>
      </c>
      <c r="P227" s="6">
        <f t="shared" si="65"/>
        <v>555.18733599883944</v>
      </c>
      <c r="Q227" s="6">
        <f t="shared" si="71"/>
        <v>294881.65903058916</v>
      </c>
      <c r="R227" s="6">
        <f t="shared" si="72"/>
        <v>118025.6370633573</v>
      </c>
      <c r="S227" s="6">
        <f t="shared" si="73"/>
        <v>-70639.679434031001</v>
      </c>
      <c r="T227" s="6">
        <f t="shared" si="66"/>
        <v>681966.13797601277</v>
      </c>
      <c r="U227" s="6">
        <f t="shared" si="67"/>
        <v>681966.13797601277</v>
      </c>
    </row>
    <row r="228" spans="1:21" x14ac:dyDescent="0.25">
      <c r="A228" s="1">
        <v>209</v>
      </c>
      <c r="B228" s="6">
        <f t="shared" si="74"/>
        <v>482862.8652149773</v>
      </c>
      <c r="C228" s="6">
        <f t="shared" si="68"/>
        <v>4294.5729840971126</v>
      </c>
      <c r="D228" s="6">
        <f t="shared" si="75"/>
        <v>2282.6443790347075</v>
      </c>
      <c r="E228" s="6">
        <f t="shared" si="76"/>
        <v>2011.9286050624053</v>
      </c>
      <c r="F228" s="6">
        <f t="shared" si="69"/>
        <v>2011.9286050624053</v>
      </c>
      <c r="G228" s="6"/>
      <c r="H228" s="6">
        <f t="shared" si="60"/>
        <v>480580.2208359426</v>
      </c>
      <c r="I228" s="6">
        <f t="shared" si="77"/>
        <v>1973533.7047788496</v>
      </c>
      <c r="J228" s="6">
        <f t="shared" si="61"/>
        <v>1176.5356164442558</v>
      </c>
      <c r="K228" s="6">
        <f t="shared" si="62"/>
        <v>5471.1086005413681</v>
      </c>
      <c r="L228" s="6">
        <f t="shared" si="63"/>
        <v>523.10143731622543</v>
      </c>
      <c r="M228" s="6">
        <f t="shared" si="64"/>
        <v>152.94963013775325</v>
      </c>
      <c r="N228" s="6">
        <f t="shared" si="70"/>
        <v>4795.0575330873899</v>
      </c>
      <c r="O228" s="6">
        <f t="shared" si="78"/>
        <v>5920.601114336544</v>
      </c>
      <c r="P228" s="6">
        <f t="shared" si="65"/>
        <v>562.77179062457708</v>
      </c>
      <c r="Q228" s="6">
        <f t="shared" si="71"/>
        <v>296551.60555094329</v>
      </c>
      <c r="R228" s="6">
        <f t="shared" si="72"/>
        <v>118412.02228673098</v>
      </c>
      <c r="S228" s="6">
        <f t="shared" si="73"/>
        <v>-71803.224551750536</v>
      </c>
      <c r="T228" s="6">
        <f t="shared" si="66"/>
        <v>686129.40863857057</v>
      </c>
      <c r="U228" s="6">
        <f t="shared" si="67"/>
        <v>686129.40863857057</v>
      </c>
    </row>
    <row r="229" spans="1:21" x14ac:dyDescent="0.25">
      <c r="A229" s="1">
        <v>210</v>
      </c>
      <c r="B229" s="6">
        <f t="shared" si="74"/>
        <v>480580.2208359426</v>
      </c>
      <c r="C229" s="6">
        <f t="shared" si="68"/>
        <v>4294.5729840971126</v>
      </c>
      <c r="D229" s="6">
        <f t="shared" si="75"/>
        <v>2292.1553972806851</v>
      </c>
      <c r="E229" s="6">
        <f t="shared" si="76"/>
        <v>2002.4175868164275</v>
      </c>
      <c r="F229" s="6">
        <f t="shared" si="69"/>
        <v>2002.4175868164275</v>
      </c>
      <c r="G229" s="6"/>
      <c r="H229" s="6">
        <f t="shared" si="60"/>
        <v>478288.0654386619</v>
      </c>
      <c r="I229" s="6">
        <f t="shared" si="77"/>
        <v>1979994.5405796946</v>
      </c>
      <c r="J229" s="6">
        <f t="shared" si="61"/>
        <v>1178.4787606694183</v>
      </c>
      <c r="K229" s="6">
        <f t="shared" si="62"/>
        <v>5473.0517447665306</v>
      </c>
      <c r="L229" s="6">
        <f t="shared" si="63"/>
        <v>520.6285725722712</v>
      </c>
      <c r="M229" s="6">
        <f t="shared" si="64"/>
        <v>153.20223888702438</v>
      </c>
      <c r="N229" s="6">
        <f t="shared" si="70"/>
        <v>4799.2209333072351</v>
      </c>
      <c r="O229" s="6">
        <f t="shared" si="78"/>
        <v>5939.9836217390784</v>
      </c>
      <c r="P229" s="6">
        <f t="shared" si="65"/>
        <v>570.38134421592167</v>
      </c>
      <c r="Q229" s="6">
        <f t="shared" si="71"/>
        <v>298223.38463812135</v>
      </c>
      <c r="R229" s="6">
        <f t="shared" si="72"/>
        <v>118799.67243478166</v>
      </c>
      <c r="S229" s="6">
        <f t="shared" si="73"/>
        <v>-72974.213216944263</v>
      </c>
      <c r="T229" s="6">
        <f t="shared" si="66"/>
        <v>690307.32365448517</v>
      </c>
      <c r="U229" s="6">
        <f t="shared" si="67"/>
        <v>690307.32365448517</v>
      </c>
    </row>
    <row r="230" spans="1:21" x14ac:dyDescent="0.25">
      <c r="A230" s="1">
        <v>211</v>
      </c>
      <c r="B230" s="6">
        <f t="shared" si="74"/>
        <v>478288.0654386619</v>
      </c>
      <c r="C230" s="6">
        <f t="shared" si="68"/>
        <v>4294.5729840971126</v>
      </c>
      <c r="D230" s="6">
        <f t="shared" si="75"/>
        <v>2301.7060447693548</v>
      </c>
      <c r="E230" s="6">
        <f t="shared" si="76"/>
        <v>1992.8669393277578</v>
      </c>
      <c r="F230" s="6">
        <f t="shared" si="69"/>
        <v>1992.8669393277578</v>
      </c>
      <c r="G230" s="6"/>
      <c r="H230" s="6">
        <f t="shared" si="60"/>
        <v>475986.35939389252</v>
      </c>
      <c r="I230" s="6">
        <f t="shared" si="77"/>
        <v>1986476.527475727</v>
      </c>
      <c r="J230" s="6">
        <f t="shared" si="61"/>
        <v>1180.4251141552502</v>
      </c>
      <c r="K230" s="6">
        <f t="shared" si="62"/>
        <v>5474.998098252363</v>
      </c>
      <c r="L230" s="6">
        <f t="shared" si="63"/>
        <v>518.14540422521702</v>
      </c>
      <c r="M230" s="6">
        <f t="shared" si="64"/>
        <v>153.45526484018254</v>
      </c>
      <c r="N230" s="6">
        <f t="shared" si="70"/>
        <v>4803.3974291869636</v>
      </c>
      <c r="O230" s="6">
        <f t="shared" si="78"/>
        <v>5959.4295824271758</v>
      </c>
      <c r="P230" s="6">
        <f t="shared" si="65"/>
        <v>578.01607662010611</v>
      </c>
      <c r="Q230" s="6">
        <f t="shared" si="71"/>
        <v>299896.98147490982</v>
      </c>
      <c r="R230" s="6">
        <f t="shared" si="72"/>
        <v>119188.59164854362</v>
      </c>
      <c r="S230" s="6">
        <f t="shared" si="73"/>
        <v>-74152.690614410079</v>
      </c>
      <c r="T230" s="6">
        <f t="shared" si="66"/>
        <v>694499.93519426067</v>
      </c>
      <c r="U230" s="6">
        <f t="shared" si="67"/>
        <v>694499.93519426067</v>
      </c>
    </row>
    <row r="231" spans="1:21" x14ac:dyDescent="0.25">
      <c r="A231" s="1">
        <v>212</v>
      </c>
      <c r="B231" s="6">
        <f t="shared" si="74"/>
        <v>475986.35939389252</v>
      </c>
      <c r="C231" s="6">
        <f t="shared" si="68"/>
        <v>4294.5729840971126</v>
      </c>
      <c r="D231" s="6">
        <f t="shared" si="75"/>
        <v>2311.2964866225602</v>
      </c>
      <c r="E231" s="6">
        <f t="shared" si="76"/>
        <v>1983.2764974745521</v>
      </c>
      <c r="F231" s="6">
        <f t="shared" si="69"/>
        <v>1983.2764974745521</v>
      </c>
      <c r="G231" s="6"/>
      <c r="H231" s="6">
        <f t="shared" si="60"/>
        <v>473675.06290726998</v>
      </c>
      <c r="I231" s="6">
        <f t="shared" si="77"/>
        <v>1992979.7347101287</v>
      </c>
      <c r="J231" s="6">
        <f t="shared" si="61"/>
        <v>1182.3746822021055</v>
      </c>
      <c r="K231" s="6">
        <f t="shared" si="62"/>
        <v>5476.9476662992183</v>
      </c>
      <c r="L231" s="6">
        <f t="shared" si="63"/>
        <v>515.65188934338357</v>
      </c>
      <c r="M231" s="6">
        <f t="shared" si="64"/>
        <v>153.70870868627372</v>
      </c>
      <c r="N231" s="6">
        <f t="shared" si="70"/>
        <v>4807.5870682695604</v>
      </c>
      <c r="O231" s="6">
        <f t="shared" si="78"/>
        <v>5978.9392041303809</v>
      </c>
      <c r="P231" s="6">
        <f t="shared" si="65"/>
        <v>585.67606793041023</v>
      </c>
      <c r="Q231" s="6">
        <f t="shared" si="71"/>
        <v>301572.38108022307</v>
      </c>
      <c r="R231" s="6">
        <f t="shared" si="72"/>
        <v>119578.78408260772</v>
      </c>
      <c r="S231" s="6">
        <f t="shared" si="73"/>
        <v>-75338.702192233584</v>
      </c>
      <c r="T231" s="6">
        <f t="shared" si="66"/>
        <v>698707.29561681417</v>
      </c>
      <c r="U231" s="6">
        <f t="shared" si="67"/>
        <v>698707.29561681417</v>
      </c>
    </row>
    <row r="232" spans="1:21" x14ac:dyDescent="0.25">
      <c r="A232" s="1">
        <v>213</v>
      </c>
      <c r="B232" s="6">
        <f t="shared" si="74"/>
        <v>473675.06290726998</v>
      </c>
      <c r="C232" s="6">
        <f t="shared" si="68"/>
        <v>4294.5729840971126</v>
      </c>
      <c r="D232" s="6">
        <f t="shared" si="75"/>
        <v>2320.9268886501541</v>
      </c>
      <c r="E232" s="6">
        <f t="shared" si="76"/>
        <v>1973.6460954469583</v>
      </c>
      <c r="F232" s="6">
        <f t="shared" si="69"/>
        <v>1973.6460954469583</v>
      </c>
      <c r="G232" s="6"/>
      <c r="H232" s="6">
        <f t="shared" si="60"/>
        <v>471354.13601861981</v>
      </c>
      <c r="I232" s="6">
        <f t="shared" si="77"/>
        <v>1999504.2317527656</v>
      </c>
      <c r="J232" s="6">
        <f t="shared" si="61"/>
        <v>1184.3274701190946</v>
      </c>
      <c r="K232" s="6">
        <f t="shared" si="62"/>
        <v>5478.9004542162074</v>
      </c>
      <c r="L232" s="6">
        <f t="shared" si="63"/>
        <v>513.14798481620915</v>
      </c>
      <c r="M232" s="6">
        <f t="shared" si="64"/>
        <v>153.96257111548232</v>
      </c>
      <c r="N232" s="6">
        <f t="shared" si="70"/>
        <v>4811.7898982845163</v>
      </c>
      <c r="O232" s="6">
        <f t="shared" si="78"/>
        <v>5998.5126952582914</v>
      </c>
      <c r="P232" s="6">
        <f t="shared" si="65"/>
        <v>593.36139848688754</v>
      </c>
      <c r="Q232" s="6">
        <f t="shared" si="71"/>
        <v>303249.56830793031</v>
      </c>
      <c r="R232" s="6">
        <f t="shared" si="72"/>
        <v>119970.25390516593</v>
      </c>
      <c r="S232" s="6">
        <f t="shared" si="73"/>
        <v>-76532.29366328656</v>
      </c>
      <c r="T232" s="6">
        <f t="shared" si="66"/>
        <v>702929.45747016487</v>
      </c>
      <c r="U232" s="6">
        <f t="shared" si="67"/>
        <v>702929.45747016487</v>
      </c>
    </row>
    <row r="233" spans="1:21" x14ac:dyDescent="0.25">
      <c r="A233" s="1">
        <v>214</v>
      </c>
      <c r="B233" s="6">
        <f t="shared" si="74"/>
        <v>471354.13601861981</v>
      </c>
      <c r="C233" s="6">
        <f t="shared" si="68"/>
        <v>4294.5729840971126</v>
      </c>
      <c r="D233" s="6">
        <f t="shared" si="75"/>
        <v>2330.5974173528634</v>
      </c>
      <c r="E233" s="6">
        <f t="shared" si="76"/>
        <v>1963.9755667442491</v>
      </c>
      <c r="F233" s="6">
        <f t="shared" si="69"/>
        <v>1963.9755667442491</v>
      </c>
      <c r="G233" s="6"/>
      <c r="H233" s="6">
        <f t="shared" si="60"/>
        <v>469023.53860126698</v>
      </c>
      <c r="I233" s="6">
        <f t="shared" si="77"/>
        <v>2006050.0883009296</v>
      </c>
      <c r="J233" s="6">
        <f t="shared" si="61"/>
        <v>1186.2834832240935</v>
      </c>
      <c r="K233" s="6">
        <f t="shared" si="62"/>
        <v>5480.8564673212059</v>
      </c>
      <c r="L233" s="6">
        <f t="shared" si="63"/>
        <v>510.63364735350478</v>
      </c>
      <c r="M233" s="6">
        <f t="shared" si="64"/>
        <v>154.21685281913216</v>
      </c>
      <c r="N233" s="6">
        <f t="shared" si="70"/>
        <v>4816.0059671485687</v>
      </c>
      <c r="O233" s="6">
        <f t="shared" si="78"/>
        <v>6018.1502649027834</v>
      </c>
      <c r="P233" s="6">
        <f t="shared" si="65"/>
        <v>601.07214887710734</v>
      </c>
      <c r="Q233" s="6">
        <f t="shared" si="71"/>
        <v>304928.52784567466</v>
      </c>
      <c r="R233" s="6">
        <f t="shared" si="72"/>
        <v>120363.00529805577</v>
      </c>
      <c r="S233" s="6">
        <f t="shared" si="73"/>
        <v>-77733.511006734392</v>
      </c>
      <c r="T233" s="6">
        <f t="shared" si="66"/>
        <v>707166.47349212703</v>
      </c>
      <c r="U233" s="6">
        <f t="shared" si="67"/>
        <v>707166.47349212703</v>
      </c>
    </row>
    <row r="234" spans="1:21" x14ac:dyDescent="0.25">
      <c r="A234" s="1">
        <v>215</v>
      </c>
      <c r="B234" s="6">
        <f t="shared" si="74"/>
        <v>469023.53860126698</v>
      </c>
      <c r="C234" s="6">
        <f t="shared" si="68"/>
        <v>4294.5729840971126</v>
      </c>
      <c r="D234" s="6">
        <f t="shared" si="75"/>
        <v>2340.3082399251671</v>
      </c>
      <c r="E234" s="6">
        <f t="shared" si="76"/>
        <v>1954.2647441719457</v>
      </c>
      <c r="F234" s="6">
        <f t="shared" si="69"/>
        <v>1954.2647441719457</v>
      </c>
      <c r="G234" s="6"/>
      <c r="H234" s="6">
        <f t="shared" si="60"/>
        <v>466683.23036134179</v>
      </c>
      <c r="I234" s="6">
        <f t="shared" si="77"/>
        <v>2012617.3742800839</v>
      </c>
      <c r="J234" s="6">
        <f t="shared" si="61"/>
        <v>1188.2427268437634</v>
      </c>
      <c r="K234" s="6">
        <f t="shared" si="62"/>
        <v>5482.8157109408758</v>
      </c>
      <c r="L234" s="6">
        <f t="shared" si="63"/>
        <v>508.10883348470588</v>
      </c>
      <c r="M234" s="6">
        <f t="shared" si="64"/>
        <v>154.47155448968925</v>
      </c>
      <c r="N234" s="6">
        <f t="shared" si="70"/>
        <v>4820.2353229664814</v>
      </c>
      <c r="O234" s="6">
        <f t="shared" si="78"/>
        <v>6037.8521228402469</v>
      </c>
      <c r="P234" s="6">
        <f t="shared" si="65"/>
        <v>608.80839993688278</v>
      </c>
      <c r="Q234" s="6">
        <f t="shared" si="71"/>
        <v>306609.24421368522</v>
      </c>
      <c r="R234" s="6">
        <f t="shared" si="72"/>
        <v>120757.04245680504</v>
      </c>
      <c r="S234" s="6">
        <f t="shared" si="73"/>
        <v>-78942.400469551707</v>
      </c>
      <c r="T234" s="6">
        <f t="shared" si="66"/>
        <v>711418.396611006</v>
      </c>
      <c r="U234" s="6">
        <f t="shared" si="67"/>
        <v>711418.396611006</v>
      </c>
    </row>
    <row r="235" spans="1:21" x14ac:dyDescent="0.25">
      <c r="A235" s="1">
        <v>216</v>
      </c>
      <c r="B235" s="6">
        <f t="shared" si="74"/>
        <v>466683.23036134179</v>
      </c>
      <c r="C235" s="6">
        <f t="shared" si="68"/>
        <v>4294.5729840971126</v>
      </c>
      <c r="D235" s="6">
        <f t="shared" si="75"/>
        <v>2350.0595242581885</v>
      </c>
      <c r="E235" s="6">
        <f t="shared" si="76"/>
        <v>1944.5134598389241</v>
      </c>
      <c r="F235" s="6">
        <f t="shared" si="69"/>
        <v>1944.5134598389241</v>
      </c>
      <c r="G235" s="6"/>
      <c r="H235" s="6">
        <f t="shared" si="60"/>
        <v>464333.1708370836</v>
      </c>
      <c r="I235" s="6">
        <f t="shared" si="77"/>
        <v>2019206.1598446094</v>
      </c>
      <c r="J235" s="6">
        <f t="shared" si="61"/>
        <v>1190.2052063135607</v>
      </c>
      <c r="K235" s="6">
        <f t="shared" si="62"/>
        <v>5484.7781904106732</v>
      </c>
      <c r="L235" s="6">
        <f t="shared" si="63"/>
        <v>505.57349955812026</v>
      </c>
      <c r="M235" s="6">
        <f t="shared" si="64"/>
        <v>154.72667682076289</v>
      </c>
      <c r="N235" s="6">
        <f t="shared" si="70"/>
        <v>4824.4780140317898</v>
      </c>
      <c r="O235" s="6">
        <f t="shared" si="78"/>
        <v>6057.6184795338231</v>
      </c>
      <c r="P235" s="6">
        <f t="shared" si="65"/>
        <v>616.57023275101665</v>
      </c>
      <c r="Q235" s="6">
        <f t="shared" si="71"/>
        <v>308291.70176358137</v>
      </c>
      <c r="R235" s="6">
        <f t="shared" si="72"/>
        <v>121152.36959067656</v>
      </c>
      <c r="S235" s="6">
        <f t="shared" si="73"/>
        <v>-80159.008568046789</v>
      </c>
      <c r="T235" s="6">
        <f t="shared" si="66"/>
        <v>715685.27994629554</v>
      </c>
      <c r="U235" s="6">
        <f t="shared" si="67"/>
        <v>715685.27994629554</v>
      </c>
    </row>
    <row r="236" spans="1:21" x14ac:dyDescent="0.25">
      <c r="A236" s="1">
        <v>217</v>
      </c>
      <c r="B236" s="6">
        <f t="shared" si="74"/>
        <v>464333.1708370836</v>
      </c>
      <c r="C236" s="6">
        <f t="shared" si="68"/>
        <v>4294.5729840971126</v>
      </c>
      <c r="D236" s="6">
        <f t="shared" si="75"/>
        <v>2359.8514389425973</v>
      </c>
      <c r="E236" s="6">
        <f t="shared" si="76"/>
        <v>1934.7215451545151</v>
      </c>
      <c r="F236" s="6">
        <f t="shared" si="69"/>
        <v>1934.7215451545151</v>
      </c>
      <c r="G236" s="6"/>
      <c r="H236" s="6">
        <f t="shared" si="60"/>
        <v>461973.319398141</v>
      </c>
      <c r="I236" s="6">
        <f t="shared" si="77"/>
        <v>2025816.5153785539</v>
      </c>
      <c r="J236" s="6">
        <f t="shared" si="61"/>
        <v>1192.1709269777566</v>
      </c>
      <c r="K236" s="6">
        <f t="shared" si="62"/>
        <v>5486.7439110748692</v>
      </c>
      <c r="L236" s="6">
        <f t="shared" si="63"/>
        <v>503.02760174017396</v>
      </c>
      <c r="M236" s="6">
        <f t="shared" si="64"/>
        <v>154.98222050710837</v>
      </c>
      <c r="N236" s="6">
        <f t="shared" si="70"/>
        <v>4828.7340888275867</v>
      </c>
      <c r="O236" s="6">
        <f t="shared" si="78"/>
        <v>6077.4495461356564</v>
      </c>
      <c r="P236" s="6">
        <f t="shared" si="65"/>
        <v>624.35772865403487</v>
      </c>
      <c r="Q236" s="6">
        <f t="shared" si="71"/>
        <v>309975.88467716973</v>
      </c>
      <c r="R236" s="6">
        <f t="shared" si="72"/>
        <v>121548.99092271323</v>
      </c>
      <c r="S236" s="6">
        <f t="shared" si="73"/>
        <v>-81383.382089393985</v>
      </c>
      <c r="T236" s="6">
        <f t="shared" si="66"/>
        <v>719967.17680937855</v>
      </c>
      <c r="U236" s="6">
        <f t="shared" si="67"/>
        <v>719967.17680937855</v>
      </c>
    </row>
    <row r="237" spans="1:21" x14ac:dyDescent="0.25">
      <c r="A237" s="1">
        <v>218</v>
      </c>
      <c r="B237" s="6">
        <f t="shared" si="74"/>
        <v>461973.319398141</v>
      </c>
      <c r="C237" s="6">
        <f t="shared" si="68"/>
        <v>4294.5729840971126</v>
      </c>
      <c r="D237" s="6">
        <f t="shared" si="75"/>
        <v>2369.6841532715252</v>
      </c>
      <c r="E237" s="6">
        <f t="shared" si="76"/>
        <v>1924.8888308255875</v>
      </c>
      <c r="F237" s="6">
        <f t="shared" si="69"/>
        <v>1924.8888308255875</v>
      </c>
      <c r="G237" s="6"/>
      <c r="H237" s="6">
        <f t="shared" si="60"/>
        <v>459603.63524486945</v>
      </c>
      <c r="I237" s="6">
        <f t="shared" si="77"/>
        <v>2032448.5114963842</v>
      </c>
      <c r="J237" s="6">
        <f t="shared" si="61"/>
        <v>1194.1398941894461</v>
      </c>
      <c r="K237" s="6">
        <f t="shared" si="62"/>
        <v>5488.7128782865584</v>
      </c>
      <c r="L237" s="6">
        <f t="shared" si="63"/>
        <v>500.4710960146528</v>
      </c>
      <c r="M237" s="6">
        <f t="shared" si="64"/>
        <v>155.238186244628</v>
      </c>
      <c r="N237" s="6">
        <f t="shared" si="70"/>
        <v>4833.0035960272771</v>
      </c>
      <c r="O237" s="6">
        <f t="shared" si="78"/>
        <v>6097.3455344891472</v>
      </c>
      <c r="P237" s="6">
        <f t="shared" si="65"/>
        <v>632.17096923093504</v>
      </c>
      <c r="Q237" s="6">
        <f t="shared" si="71"/>
        <v>311661.77696523361</v>
      </c>
      <c r="R237" s="6">
        <f t="shared" si="72"/>
        <v>121946.91068978305</v>
      </c>
      <c r="S237" s="6">
        <f t="shared" si="73"/>
        <v>-82615.568093175418</v>
      </c>
      <c r="T237" s="6">
        <f t="shared" si="66"/>
        <v>724264.14070423006</v>
      </c>
      <c r="U237" s="6">
        <f t="shared" si="67"/>
        <v>724264.14070423006</v>
      </c>
    </row>
    <row r="238" spans="1:21" x14ac:dyDescent="0.25">
      <c r="A238" s="1">
        <v>219</v>
      </c>
      <c r="B238" s="6">
        <f t="shared" si="74"/>
        <v>459603.63524486945</v>
      </c>
      <c r="C238" s="6">
        <f t="shared" si="68"/>
        <v>4294.5729840971126</v>
      </c>
      <c r="D238" s="6">
        <f t="shared" si="75"/>
        <v>2379.5578372434902</v>
      </c>
      <c r="E238" s="6">
        <f t="shared" si="76"/>
        <v>1915.0151468536226</v>
      </c>
      <c r="F238" s="6">
        <f t="shared" si="69"/>
        <v>1915.0151468536226</v>
      </c>
      <c r="G238" s="6"/>
      <c r="H238" s="6">
        <f t="shared" si="60"/>
        <v>457224.07740762597</v>
      </c>
      <c r="I238" s="6">
        <f t="shared" si="77"/>
        <v>2039102.2190437408</v>
      </c>
      <c r="J238" s="6">
        <f t="shared" si="61"/>
        <v>1196.1121133105662</v>
      </c>
      <c r="K238" s="6">
        <f t="shared" si="62"/>
        <v>5490.6850974076788</v>
      </c>
      <c r="L238" s="6">
        <f t="shared" si="63"/>
        <v>497.9039381819419</v>
      </c>
      <c r="M238" s="6">
        <f t="shared" si="64"/>
        <v>155.49457473037361</v>
      </c>
      <c r="N238" s="6">
        <f t="shared" si="70"/>
        <v>4837.2865844953631</v>
      </c>
      <c r="O238" s="6">
        <f t="shared" si="78"/>
        <v>6117.3066571312174</v>
      </c>
      <c r="P238" s="6">
        <f t="shared" si="65"/>
        <v>640.01003631792719</v>
      </c>
      <c r="Q238" s="6">
        <f t="shared" si="71"/>
        <v>313349.36246631475</v>
      </c>
      <c r="R238" s="6">
        <f t="shared" si="72"/>
        <v>122346.13314262444</v>
      </c>
      <c r="S238" s="6">
        <f t="shared" si="73"/>
        <v>-83855.613912931192</v>
      </c>
      <c r="T238" s="6">
        <f t="shared" si="66"/>
        <v>728576.22532812343</v>
      </c>
      <c r="U238" s="6">
        <f t="shared" si="67"/>
        <v>728576.22532812343</v>
      </c>
    </row>
    <row r="239" spans="1:21" x14ac:dyDescent="0.25">
      <c r="A239" s="1">
        <v>220</v>
      </c>
      <c r="B239" s="6">
        <f t="shared" si="74"/>
        <v>457224.07740762597</v>
      </c>
      <c r="C239" s="6">
        <f t="shared" si="68"/>
        <v>4294.5729840971126</v>
      </c>
      <c r="D239" s="6">
        <f t="shared" si="75"/>
        <v>2389.4726615653381</v>
      </c>
      <c r="E239" s="6">
        <f t="shared" si="76"/>
        <v>1905.1003225317747</v>
      </c>
      <c r="F239" s="6">
        <f t="shared" si="69"/>
        <v>1905.1003225317747</v>
      </c>
      <c r="G239" s="6"/>
      <c r="H239" s="6">
        <f t="shared" si="60"/>
        <v>454834.60474606062</v>
      </c>
      <c r="I239" s="6">
        <f t="shared" si="77"/>
        <v>2045777.7090981943</v>
      </c>
      <c r="J239" s="6">
        <f t="shared" si="61"/>
        <v>1198.0875897119101</v>
      </c>
      <c r="K239" s="6">
        <f t="shared" si="62"/>
        <v>5492.6605738090229</v>
      </c>
      <c r="L239" s="6">
        <f t="shared" si="63"/>
        <v>495.32608385826143</v>
      </c>
      <c r="M239" s="6">
        <f t="shared" si="64"/>
        <v>155.75138666254833</v>
      </c>
      <c r="N239" s="6">
        <f t="shared" si="70"/>
        <v>4841.5831032882124</v>
      </c>
      <c r="O239" s="6">
        <f t="shared" si="78"/>
        <v>6137.3331272945779</v>
      </c>
      <c r="P239" s="6">
        <f t="shared" si="65"/>
        <v>647.87501200318275</v>
      </c>
      <c r="Q239" s="6">
        <f t="shared" si="71"/>
        <v>315038.62484548741</v>
      </c>
      <c r="R239" s="6">
        <f t="shared" si="72"/>
        <v>122746.66254589165</v>
      </c>
      <c r="S239" s="6">
        <f t="shared" si="73"/>
        <v>-85103.567157718062</v>
      </c>
      <c r="T239" s="6">
        <f t="shared" si="66"/>
        <v>732903.48457233829</v>
      </c>
      <c r="U239" s="6">
        <f t="shared" si="67"/>
        <v>732903.48457233829</v>
      </c>
    </row>
    <row r="240" spans="1:21" x14ac:dyDescent="0.25">
      <c r="A240" s="1">
        <v>221</v>
      </c>
      <c r="B240" s="6">
        <f t="shared" si="74"/>
        <v>454834.60474606062</v>
      </c>
      <c r="C240" s="6">
        <f t="shared" si="68"/>
        <v>4294.5729840971126</v>
      </c>
      <c r="D240" s="6">
        <f t="shared" si="75"/>
        <v>2399.4287976551932</v>
      </c>
      <c r="E240" s="6">
        <f t="shared" si="76"/>
        <v>1895.1441864419191</v>
      </c>
      <c r="F240" s="6">
        <f t="shared" si="69"/>
        <v>1895.1441864419191</v>
      </c>
      <c r="G240" s="6"/>
      <c r="H240" s="6">
        <f t="shared" si="60"/>
        <v>452435.17594840541</v>
      </c>
      <c r="I240" s="6">
        <f t="shared" si="77"/>
        <v>2052475.0529700047</v>
      </c>
      <c r="J240" s="6">
        <f t="shared" si="61"/>
        <v>1200.0663287731411</v>
      </c>
      <c r="K240" s="6">
        <f t="shared" si="62"/>
        <v>5494.6393128702539</v>
      </c>
      <c r="L240" s="6">
        <f t="shared" si="63"/>
        <v>492.73748847489901</v>
      </c>
      <c r="M240" s="6">
        <f t="shared" si="64"/>
        <v>156.00862274050834</v>
      </c>
      <c r="N240" s="6">
        <f t="shared" si="70"/>
        <v>4845.893201654847</v>
      </c>
      <c r="O240" s="6">
        <f t="shared" si="78"/>
        <v>6157.4251589100095</v>
      </c>
      <c r="P240" s="6">
        <f t="shared" si="65"/>
        <v>655.76597862758126</v>
      </c>
      <c r="Q240" s="6">
        <f t="shared" si="71"/>
        <v>316729.54759312497</v>
      </c>
      <c r="R240" s="6">
        <f t="shared" si="72"/>
        <v>123148.50317820028</v>
      </c>
      <c r="S240" s="6">
        <f t="shared" si="73"/>
        <v>-86359.475713677122</v>
      </c>
      <c r="T240" s="6">
        <f t="shared" si="66"/>
        <v>737245.97252287192</v>
      </c>
      <c r="U240" s="6">
        <f t="shared" si="67"/>
        <v>737245.97252287192</v>
      </c>
    </row>
    <row r="241" spans="1:21" x14ac:dyDescent="0.25">
      <c r="A241" s="1">
        <v>222</v>
      </c>
      <c r="B241" s="6">
        <f t="shared" si="74"/>
        <v>452435.17594840541</v>
      </c>
      <c r="C241" s="6">
        <f t="shared" si="68"/>
        <v>4294.5729840971126</v>
      </c>
      <c r="D241" s="6">
        <f t="shared" si="75"/>
        <v>2409.4264176454235</v>
      </c>
      <c r="E241" s="6">
        <f t="shared" si="76"/>
        <v>1885.1465664516891</v>
      </c>
      <c r="F241" s="6">
        <f t="shared" si="69"/>
        <v>1885.1465664516891</v>
      </c>
      <c r="G241" s="6"/>
      <c r="H241" s="6">
        <f t="shared" si="60"/>
        <v>450025.74953075999</v>
      </c>
      <c r="I241" s="6">
        <f t="shared" si="77"/>
        <v>2059194.3222028834</v>
      </c>
      <c r="J241" s="6">
        <f t="shared" si="61"/>
        <v>1202.0483358828067</v>
      </c>
      <c r="K241" s="6">
        <f t="shared" si="62"/>
        <v>5496.6213199799195</v>
      </c>
      <c r="L241" s="6">
        <f t="shared" si="63"/>
        <v>490.13810727743919</v>
      </c>
      <c r="M241" s="6">
        <f t="shared" si="64"/>
        <v>156.26628366476487</v>
      </c>
      <c r="N241" s="6">
        <f t="shared" si="70"/>
        <v>4850.2169290377151</v>
      </c>
      <c r="O241" s="6">
        <f t="shared" si="78"/>
        <v>6177.5829666086456</v>
      </c>
      <c r="P241" s="6">
        <f t="shared" si="65"/>
        <v>663.68301878546526</v>
      </c>
      <c r="Q241" s="6">
        <f t="shared" si="71"/>
        <v>318422.11402365862</v>
      </c>
      <c r="R241" s="6">
        <f t="shared" si="72"/>
        <v>123551.659332173</v>
      </c>
      <c r="S241" s="6">
        <f t="shared" si="73"/>
        <v>-87623.387745610089</v>
      </c>
      <c r="T241" s="6">
        <f t="shared" si="66"/>
        <v>741603.74346115254</v>
      </c>
      <c r="U241" s="6">
        <f t="shared" si="67"/>
        <v>741603.74346115254</v>
      </c>
    </row>
    <row r="242" spans="1:21" x14ac:dyDescent="0.25">
      <c r="A242" s="1">
        <v>223</v>
      </c>
      <c r="B242" s="6">
        <f t="shared" si="74"/>
        <v>450025.74953075999</v>
      </c>
      <c r="C242" s="6">
        <f t="shared" si="68"/>
        <v>4294.5729840971126</v>
      </c>
      <c r="D242" s="6">
        <f t="shared" si="75"/>
        <v>2419.4656943856126</v>
      </c>
      <c r="E242" s="6">
        <f t="shared" si="76"/>
        <v>1875.1072897115</v>
      </c>
      <c r="F242" s="6">
        <f t="shared" si="69"/>
        <v>1875.1072897115</v>
      </c>
      <c r="G242" s="6"/>
      <c r="H242" s="6">
        <f t="shared" si="60"/>
        <v>447606.28383637435</v>
      </c>
      <c r="I242" s="6">
        <f t="shared" si="77"/>
        <v>2065935.5885747571</v>
      </c>
      <c r="J242" s="6">
        <f t="shared" si="61"/>
        <v>1204.033616438355</v>
      </c>
      <c r="K242" s="6">
        <f t="shared" si="62"/>
        <v>5498.6066005354678</v>
      </c>
      <c r="L242" s="6">
        <f t="shared" si="63"/>
        <v>487.52789532499003</v>
      </c>
      <c r="M242" s="6">
        <f t="shared" si="64"/>
        <v>156.52437013698616</v>
      </c>
      <c r="N242" s="6">
        <f t="shared" si="70"/>
        <v>4854.5543350734915</v>
      </c>
      <c r="O242" s="6">
        <f t="shared" si="78"/>
        <v>6197.8067657242664</v>
      </c>
      <c r="P242" s="6">
        <f t="shared" si="65"/>
        <v>671.62621532538742</v>
      </c>
      <c r="Q242" s="6">
        <f t="shared" si="71"/>
        <v>320116.30727432849</v>
      </c>
      <c r="R242" s="6">
        <f t="shared" si="72"/>
        <v>123956.13531448542</v>
      </c>
      <c r="S242" s="6">
        <f t="shared" si="73"/>
        <v>-88895.351698564642</v>
      </c>
      <c r="T242" s="6">
        <f t="shared" si="66"/>
        <v>745976.85186475585</v>
      </c>
      <c r="U242" s="6">
        <f t="shared" si="67"/>
        <v>745976.85186475585</v>
      </c>
    </row>
    <row r="243" spans="1:21" x14ac:dyDescent="0.25">
      <c r="A243" s="1">
        <v>224</v>
      </c>
      <c r="B243" s="6">
        <f t="shared" si="74"/>
        <v>447606.28383637435</v>
      </c>
      <c r="C243" s="6">
        <f t="shared" si="68"/>
        <v>4294.5729840971126</v>
      </c>
      <c r="D243" s="6">
        <f t="shared" si="75"/>
        <v>2429.5468014455528</v>
      </c>
      <c r="E243" s="6">
        <f t="shared" si="76"/>
        <v>1865.0261826515598</v>
      </c>
      <c r="F243" s="6">
        <f t="shared" si="69"/>
        <v>1865.0261826515598</v>
      </c>
      <c r="G243" s="6"/>
      <c r="H243" s="6">
        <f t="shared" si="60"/>
        <v>445176.73703492881</v>
      </c>
      <c r="I243" s="6">
        <f t="shared" si="77"/>
        <v>2072698.9240985347</v>
      </c>
      <c r="J243" s="6">
        <f t="shared" si="61"/>
        <v>1206.022175846148</v>
      </c>
      <c r="K243" s="6">
        <f t="shared" si="62"/>
        <v>5500.595159943261</v>
      </c>
      <c r="L243" s="6">
        <f t="shared" si="63"/>
        <v>484.90680748940554</v>
      </c>
      <c r="M243" s="6">
        <f t="shared" si="64"/>
        <v>156.78288285999923</v>
      </c>
      <c r="N243" s="6">
        <f t="shared" si="70"/>
        <v>4858.9054695938557</v>
      </c>
      <c r="O243" s="6">
        <f t="shared" si="78"/>
        <v>6218.0967722955993</v>
      </c>
      <c r="P243" s="6">
        <f t="shared" si="65"/>
        <v>679.59565135087178</v>
      </c>
      <c r="Q243" s="6">
        <f t="shared" si="71"/>
        <v>321812.11030392651</v>
      </c>
      <c r="R243" s="6">
        <f t="shared" si="72"/>
        <v>124361.93544591208</v>
      </c>
      <c r="S243" s="6">
        <f t="shared" si="73"/>
        <v>-90175.416299428776</v>
      </c>
      <c r="T243" s="6">
        <f t="shared" si="66"/>
        <v>750365.35240812413</v>
      </c>
      <c r="U243" s="6">
        <f t="shared" si="67"/>
        <v>750365.35240812413</v>
      </c>
    </row>
    <row r="244" spans="1:21" x14ac:dyDescent="0.25">
      <c r="A244" s="1">
        <v>225</v>
      </c>
      <c r="B244" s="6">
        <f t="shared" si="74"/>
        <v>445176.73703492881</v>
      </c>
      <c r="C244" s="6">
        <f t="shared" si="68"/>
        <v>4294.5729840971126</v>
      </c>
      <c r="D244" s="6">
        <f t="shared" si="75"/>
        <v>2439.6699131182422</v>
      </c>
      <c r="E244" s="6">
        <f t="shared" si="76"/>
        <v>1854.9030709788701</v>
      </c>
      <c r="F244" s="6">
        <f t="shared" si="69"/>
        <v>1854.9030709788701</v>
      </c>
      <c r="G244" s="6"/>
      <c r="H244" s="6">
        <f t="shared" si="60"/>
        <v>442737.06712181057</v>
      </c>
      <c r="I244" s="6">
        <f t="shared" si="77"/>
        <v>2079484.4010228771</v>
      </c>
      <c r="J244" s="6">
        <f t="shared" si="61"/>
        <v>1208.0140195214765</v>
      </c>
      <c r="K244" s="6">
        <f t="shared" si="62"/>
        <v>5502.5870036185888</v>
      </c>
      <c r="L244" s="6">
        <f t="shared" si="63"/>
        <v>482.27479845450625</v>
      </c>
      <c r="M244" s="6">
        <f t="shared" si="64"/>
        <v>157.04182253779194</v>
      </c>
      <c r="N244" s="6">
        <f t="shared" si="70"/>
        <v>4863.2703826262905</v>
      </c>
      <c r="O244" s="6">
        <f t="shared" si="78"/>
        <v>6238.453203068626</v>
      </c>
      <c r="P244" s="6">
        <f t="shared" si="65"/>
        <v>687.59141022116773</v>
      </c>
      <c r="Q244" s="6">
        <f t="shared" si="71"/>
        <v>323509.50589153194</v>
      </c>
      <c r="R244" s="6">
        <f t="shared" si="72"/>
        <v>124769.06406137261</v>
      </c>
      <c r="S244" s="6">
        <f t="shared" si="73"/>
        <v>-91463.630558533987</v>
      </c>
      <c r="T244" s="6">
        <f t="shared" si="66"/>
        <v>754769.29996328789</v>
      </c>
      <c r="U244" s="6">
        <f t="shared" si="67"/>
        <v>754769.29996328789</v>
      </c>
    </row>
    <row r="245" spans="1:21" x14ac:dyDescent="0.25">
      <c r="A245" s="1">
        <v>226</v>
      </c>
      <c r="B245" s="6">
        <f t="shared" si="74"/>
        <v>442737.06712181057</v>
      </c>
      <c r="C245" s="6">
        <f t="shared" si="68"/>
        <v>4294.5729840971126</v>
      </c>
      <c r="D245" s="6">
        <f t="shared" si="75"/>
        <v>2449.8352044229018</v>
      </c>
      <c r="E245" s="6">
        <f t="shared" si="76"/>
        <v>1844.7377796742107</v>
      </c>
      <c r="F245" s="6">
        <f t="shared" si="69"/>
        <v>1844.7377796742107</v>
      </c>
      <c r="G245" s="6"/>
      <c r="H245" s="6">
        <f t="shared" si="60"/>
        <v>440287.23191738769</v>
      </c>
      <c r="I245" s="6">
        <f t="shared" si="77"/>
        <v>2086292.0918329677</v>
      </c>
      <c r="J245" s="6">
        <f t="shared" si="61"/>
        <v>1210.0091528885755</v>
      </c>
      <c r="K245" s="6">
        <f t="shared" si="62"/>
        <v>5504.5821369856876</v>
      </c>
      <c r="L245" s="6">
        <f t="shared" si="63"/>
        <v>479.63182271529479</v>
      </c>
      <c r="M245" s="6">
        <f t="shared" si="64"/>
        <v>157.30118987551481</v>
      </c>
      <c r="N245" s="6">
        <f t="shared" si="70"/>
        <v>4867.6491243948776</v>
      </c>
      <c r="O245" s="6">
        <f t="shared" si="78"/>
        <v>6258.8762754988984</v>
      </c>
      <c r="P245" s="6">
        <f t="shared" si="65"/>
        <v>695.61357555201039</v>
      </c>
      <c r="Q245" s="6">
        <f t="shared" si="71"/>
        <v>325208.4766352388</v>
      </c>
      <c r="R245" s="6">
        <f t="shared" si="72"/>
        <v>125177.52550997806</v>
      </c>
      <c r="S245" s="6">
        <f t="shared" si="73"/>
        <v>-92760.043771266995</v>
      </c>
      <c r="T245" s="6">
        <f t="shared" si="66"/>
        <v>759188.74960058951</v>
      </c>
      <c r="U245" s="6">
        <f t="shared" si="67"/>
        <v>759188.74960058951</v>
      </c>
    </row>
    <row r="246" spans="1:21" x14ac:dyDescent="0.25">
      <c r="A246" s="1">
        <v>227</v>
      </c>
      <c r="B246" s="6">
        <f t="shared" si="74"/>
        <v>440287.23191738769</v>
      </c>
      <c r="C246" s="6">
        <f t="shared" si="68"/>
        <v>4294.5729840971126</v>
      </c>
      <c r="D246" s="6">
        <f t="shared" si="75"/>
        <v>2460.0428511079972</v>
      </c>
      <c r="E246" s="6">
        <f t="shared" si="76"/>
        <v>1834.5301329891154</v>
      </c>
      <c r="F246" s="6">
        <f t="shared" si="69"/>
        <v>1834.5301329891154</v>
      </c>
      <c r="G246" s="6"/>
      <c r="H246" s="6">
        <f t="shared" si="60"/>
        <v>437827.18906627968</v>
      </c>
      <c r="I246" s="6">
        <f t="shared" si="77"/>
        <v>2093122.0692512882</v>
      </c>
      <c r="J246" s="6">
        <f t="shared" si="61"/>
        <v>1212.0075813806386</v>
      </c>
      <c r="K246" s="6">
        <f t="shared" si="62"/>
        <v>5506.5805654777514</v>
      </c>
      <c r="L246" s="6">
        <f t="shared" si="63"/>
        <v>476.97783457717003</v>
      </c>
      <c r="M246" s="6">
        <f t="shared" si="64"/>
        <v>157.56098557948303</v>
      </c>
      <c r="N246" s="6">
        <f t="shared" si="70"/>
        <v>4872.0417453210985</v>
      </c>
      <c r="O246" s="6">
        <f t="shared" si="78"/>
        <v>6279.3662077538602</v>
      </c>
      <c r="P246" s="6">
        <f t="shared" si="65"/>
        <v>703.66223121638086</v>
      </c>
      <c r="Q246" s="6">
        <f t="shared" si="71"/>
        <v>326909.00495087518</v>
      </c>
      <c r="R246" s="6">
        <f t="shared" si="72"/>
        <v>125587.32415507728</v>
      </c>
      <c r="S246" s="6">
        <f t="shared" si="73"/>
        <v>-94064.705519691634</v>
      </c>
      <c r="T246" s="6">
        <f t="shared" si="66"/>
        <v>763623.75658941153</v>
      </c>
      <c r="U246" s="6">
        <f t="shared" si="67"/>
        <v>763623.75658941153</v>
      </c>
    </row>
    <row r="247" spans="1:21" x14ac:dyDescent="0.25">
      <c r="A247" s="1">
        <v>228</v>
      </c>
      <c r="B247" s="6">
        <f t="shared" si="74"/>
        <v>437827.18906627968</v>
      </c>
      <c r="C247" s="6">
        <f t="shared" si="68"/>
        <v>4294.5729840971126</v>
      </c>
      <c r="D247" s="6">
        <f t="shared" si="75"/>
        <v>2470.2930296542809</v>
      </c>
      <c r="E247" s="6">
        <f t="shared" si="76"/>
        <v>1824.2799544428319</v>
      </c>
      <c r="F247" s="6">
        <f t="shared" si="69"/>
        <v>1824.2799544428319</v>
      </c>
      <c r="G247" s="6"/>
      <c r="H247" s="6">
        <f t="shared" si="60"/>
        <v>435356.89603662537</v>
      </c>
      <c r="I247" s="6">
        <f t="shared" si="77"/>
        <v>2099974.4062383948</v>
      </c>
      <c r="J247" s="6">
        <f t="shared" si="61"/>
        <v>1214.0093104398318</v>
      </c>
      <c r="K247" s="6">
        <f t="shared" si="62"/>
        <v>5508.5822945369446</v>
      </c>
      <c r="L247" s="6">
        <f t="shared" si="63"/>
        <v>474.31278815513633</v>
      </c>
      <c r="M247" s="6">
        <f t="shared" si="64"/>
        <v>157.82121035717813</v>
      </c>
      <c r="N247" s="6">
        <f t="shared" si="70"/>
        <v>4876.4482960246305</v>
      </c>
      <c r="O247" s="6">
        <f t="shared" si="78"/>
        <v>6299.9232187151792</v>
      </c>
      <c r="P247" s="6">
        <f t="shared" si="65"/>
        <v>711.73746134527437</v>
      </c>
      <c r="Q247" s="6">
        <f t="shared" si="71"/>
        <v>328611.07307071466</v>
      </c>
      <c r="R247" s="6">
        <f t="shared" si="72"/>
        <v>125998.46437430369</v>
      </c>
      <c r="S247" s="6">
        <f t="shared" si="73"/>
        <v>-95377.66567417905</v>
      </c>
      <c r="T247" s="6">
        <f t="shared" si="66"/>
        <v>768074.37639890576</v>
      </c>
      <c r="U247" s="6">
        <f t="shared" si="67"/>
        <v>768074.37639890576</v>
      </c>
    </row>
    <row r="248" spans="1:21" x14ac:dyDescent="0.25">
      <c r="A248" s="1">
        <v>229</v>
      </c>
      <c r="B248" s="6">
        <f t="shared" si="74"/>
        <v>435356.89603662537</v>
      </c>
      <c r="C248" s="6">
        <f t="shared" si="68"/>
        <v>4294.5729840971126</v>
      </c>
      <c r="D248" s="6">
        <f t="shared" si="75"/>
        <v>2480.5859172778401</v>
      </c>
      <c r="E248" s="6">
        <f t="shared" si="76"/>
        <v>1813.9870668192723</v>
      </c>
      <c r="F248" s="6">
        <f t="shared" si="69"/>
        <v>1813.9870668192723</v>
      </c>
      <c r="G248" s="6"/>
      <c r="H248" s="6">
        <f t="shared" si="60"/>
        <v>432876.31011934753</v>
      </c>
      <c r="I248" s="6">
        <f t="shared" si="77"/>
        <v>2106849.1759936968</v>
      </c>
      <c r="J248" s="6">
        <f t="shared" si="61"/>
        <v>1216.0143455173118</v>
      </c>
      <c r="K248" s="6">
        <f t="shared" si="62"/>
        <v>5510.5873296144246</v>
      </c>
      <c r="L248" s="6">
        <f t="shared" si="63"/>
        <v>471.63663737301079</v>
      </c>
      <c r="M248" s="6">
        <f t="shared" si="64"/>
        <v>158.08186491725053</v>
      </c>
      <c r="N248" s="6">
        <f t="shared" si="70"/>
        <v>4880.8688273241632</v>
      </c>
      <c r="O248" s="6">
        <f t="shared" si="78"/>
        <v>6320.5475279810862</v>
      </c>
      <c r="P248" s="6">
        <f t="shared" si="65"/>
        <v>719.83935032846148</v>
      </c>
      <c r="Q248" s="6">
        <f t="shared" si="71"/>
        <v>330314.66304217977</v>
      </c>
      <c r="R248" s="6">
        <f t="shared" si="72"/>
        <v>126410.95055962181</v>
      </c>
      <c r="S248" s="6">
        <f t="shared" si="73"/>
        <v>-96698.974395046811</v>
      </c>
      <c r="T248" s="6">
        <f t="shared" si="66"/>
        <v>772540.66469872475</v>
      </c>
      <c r="U248" s="6">
        <f t="shared" si="67"/>
        <v>772540.66469872475</v>
      </c>
    </row>
    <row r="249" spans="1:21" x14ac:dyDescent="0.25">
      <c r="A249" s="1">
        <v>230</v>
      </c>
      <c r="B249" s="6">
        <f t="shared" si="74"/>
        <v>432876.31011934753</v>
      </c>
      <c r="C249" s="6">
        <f t="shared" si="68"/>
        <v>4294.5729840971126</v>
      </c>
      <c r="D249" s="6">
        <f t="shared" si="75"/>
        <v>2490.9216919331648</v>
      </c>
      <c r="E249" s="6">
        <f t="shared" si="76"/>
        <v>1803.651292163948</v>
      </c>
      <c r="F249" s="6">
        <f t="shared" si="69"/>
        <v>1803.651292163948</v>
      </c>
      <c r="G249" s="6"/>
      <c r="H249" s="6">
        <f t="shared" si="60"/>
        <v>430385.38842741435</v>
      </c>
      <c r="I249" s="6">
        <f t="shared" si="77"/>
        <v>2113746.4519562405</v>
      </c>
      <c r="J249" s="6">
        <f t="shared" si="61"/>
        <v>1218.022692073235</v>
      </c>
      <c r="K249" s="6">
        <f t="shared" si="62"/>
        <v>5512.5956761703474</v>
      </c>
      <c r="L249" s="6">
        <f t="shared" si="63"/>
        <v>468.94933596262649</v>
      </c>
      <c r="M249" s="6">
        <f t="shared" si="64"/>
        <v>158.34294996952056</v>
      </c>
      <c r="N249" s="6">
        <f t="shared" si="70"/>
        <v>4885.3033902382003</v>
      </c>
      <c r="O249" s="6">
        <f t="shared" si="78"/>
        <v>6341.2393558687172</v>
      </c>
      <c r="P249" s="6">
        <f t="shared" si="65"/>
        <v>727.96798281525844</v>
      </c>
      <c r="Q249" s="6">
        <f t="shared" si="71"/>
        <v>332019.75672653737</v>
      </c>
      <c r="R249" s="6">
        <f t="shared" si="72"/>
        <v>126824.78711737442</v>
      </c>
      <c r="S249" s="6">
        <f t="shared" si="73"/>
        <v>-98028.682134208444</v>
      </c>
      <c r="T249" s="6">
        <f t="shared" si="66"/>
        <v>777022.67735975923</v>
      </c>
      <c r="U249" s="6">
        <f t="shared" si="67"/>
        <v>777022.67735975923</v>
      </c>
    </row>
    <row r="250" spans="1:21" x14ac:dyDescent="0.25">
      <c r="A250" s="1">
        <v>231</v>
      </c>
      <c r="B250" s="6">
        <f t="shared" si="74"/>
        <v>430385.38842741435</v>
      </c>
      <c r="C250" s="6">
        <f t="shared" si="68"/>
        <v>4294.5729840971126</v>
      </c>
      <c r="D250" s="6">
        <f t="shared" si="75"/>
        <v>2501.3005323162197</v>
      </c>
      <c r="E250" s="6">
        <f t="shared" si="76"/>
        <v>1793.2724517808931</v>
      </c>
      <c r="F250" s="6">
        <f t="shared" si="69"/>
        <v>1793.2724517808931</v>
      </c>
      <c r="G250" s="6"/>
      <c r="H250" s="6">
        <f t="shared" si="60"/>
        <v>427884.08789509814</v>
      </c>
      <c r="I250" s="6">
        <f t="shared" si="77"/>
        <v>2120666.3078054916</v>
      </c>
      <c r="J250" s="6">
        <f t="shared" si="61"/>
        <v>1220.0343555767774</v>
      </c>
      <c r="K250" s="6">
        <f t="shared" si="62"/>
        <v>5514.6073396738902</v>
      </c>
      <c r="L250" s="6">
        <f t="shared" si="63"/>
        <v>466.25083746303221</v>
      </c>
      <c r="M250" s="6">
        <f t="shared" si="64"/>
        <v>158.60446622498108</v>
      </c>
      <c r="N250" s="6">
        <f t="shared" si="70"/>
        <v>4889.7520359858763</v>
      </c>
      <c r="O250" s="6">
        <f t="shared" si="78"/>
        <v>6361.9989234164705</v>
      </c>
      <c r="P250" s="6">
        <f t="shared" si="65"/>
        <v>736.12344371529707</v>
      </c>
      <c r="Q250" s="6">
        <f t="shared" si="71"/>
        <v>333726.33579758537</v>
      </c>
      <c r="R250" s="6">
        <f t="shared" si="72"/>
        <v>127239.97846832949</v>
      </c>
      <c r="S250" s="6">
        <f t="shared" si="73"/>
        <v>-99366.839636830948</v>
      </c>
      <c r="T250" s="6">
        <f t="shared" si="66"/>
        <v>781520.47045487387</v>
      </c>
      <c r="U250" s="6">
        <f t="shared" si="67"/>
        <v>781520.47045487387</v>
      </c>
    </row>
    <row r="251" spans="1:21" x14ac:dyDescent="0.25">
      <c r="A251" s="1">
        <v>232</v>
      </c>
      <c r="B251" s="6">
        <f t="shared" si="74"/>
        <v>427884.08789509814</v>
      </c>
      <c r="C251" s="6">
        <f t="shared" si="68"/>
        <v>4294.5729840971126</v>
      </c>
      <c r="D251" s="6">
        <f t="shared" si="75"/>
        <v>2511.7226178675373</v>
      </c>
      <c r="E251" s="6">
        <f t="shared" si="76"/>
        <v>1782.8503662295755</v>
      </c>
      <c r="F251" s="6">
        <f t="shared" si="69"/>
        <v>1782.8503662295755</v>
      </c>
      <c r="G251" s="6"/>
      <c r="H251" s="6">
        <f t="shared" si="60"/>
        <v>425372.36527723062</v>
      </c>
      <c r="I251" s="6">
        <f t="shared" si="77"/>
        <v>2127608.8174621235</v>
      </c>
      <c r="J251" s="6">
        <f t="shared" si="61"/>
        <v>1222.049341506148</v>
      </c>
      <c r="K251" s="6">
        <f t="shared" si="62"/>
        <v>5516.6223256032608</v>
      </c>
      <c r="L251" s="6">
        <f t="shared" si="63"/>
        <v>463.54109521968962</v>
      </c>
      <c r="M251" s="6">
        <f t="shared" si="64"/>
        <v>158.86641439579924</v>
      </c>
      <c r="N251" s="6">
        <f t="shared" si="70"/>
        <v>4894.2148159877715</v>
      </c>
      <c r="O251" s="6">
        <f t="shared" si="78"/>
        <v>6382.8264523863654</v>
      </c>
      <c r="P251" s="6">
        <f t="shared" si="65"/>
        <v>744.30581819929694</v>
      </c>
      <c r="Q251" s="6">
        <f t="shared" si="71"/>
        <v>335434.38174033217</v>
      </c>
      <c r="R251" s="6">
        <f t="shared" si="72"/>
        <v>127656.52904772741</v>
      </c>
      <c r="S251" s="6">
        <f t="shared" si="73"/>
        <v>-100713.49794300215</v>
      </c>
      <c r="T251" s="6">
        <f t="shared" si="66"/>
        <v>786034.10025964899</v>
      </c>
      <c r="U251" s="6">
        <f t="shared" si="67"/>
        <v>786034.10025964899</v>
      </c>
    </row>
    <row r="252" spans="1:21" x14ac:dyDescent="0.25">
      <c r="A252" s="1">
        <v>233</v>
      </c>
      <c r="B252" s="6">
        <f t="shared" si="74"/>
        <v>425372.36527723062</v>
      </c>
      <c r="C252" s="6">
        <f t="shared" si="68"/>
        <v>4294.5729840971126</v>
      </c>
      <c r="D252" s="6">
        <f t="shared" si="75"/>
        <v>2522.1881287753185</v>
      </c>
      <c r="E252" s="6">
        <f t="shared" si="76"/>
        <v>1772.3848553217942</v>
      </c>
      <c r="F252" s="6">
        <f t="shared" si="69"/>
        <v>1772.3848553217942</v>
      </c>
      <c r="G252" s="6"/>
      <c r="H252" s="6">
        <f t="shared" si="60"/>
        <v>422850.17714845529</v>
      </c>
      <c r="I252" s="6">
        <f t="shared" si="77"/>
        <v>2134574.0550888064</v>
      </c>
      <c r="J252" s="6">
        <f t="shared" si="61"/>
        <v>1224.0676553486037</v>
      </c>
      <c r="K252" s="6">
        <f t="shared" si="62"/>
        <v>5518.6406394457163</v>
      </c>
      <c r="L252" s="6">
        <f t="shared" si="63"/>
        <v>460.82006238366654</v>
      </c>
      <c r="M252" s="6">
        <f t="shared" si="64"/>
        <v>159.12879519531847</v>
      </c>
      <c r="N252" s="6">
        <f t="shared" si="70"/>
        <v>4898.6917818667316</v>
      </c>
      <c r="O252" s="6">
        <f t="shared" si="78"/>
        <v>6403.7221652664139</v>
      </c>
      <c r="P252" s="6">
        <f t="shared" si="65"/>
        <v>752.51519169984113</v>
      </c>
      <c r="Q252" s="6">
        <f t="shared" si="71"/>
        <v>337143.87584966712</v>
      </c>
      <c r="R252" s="6">
        <f t="shared" si="72"/>
        <v>128074.44330532839</v>
      </c>
      <c r="S252" s="6">
        <f t="shared" si="73"/>
        <v>-102068.70838940771</v>
      </c>
      <c r="T252" s="6">
        <f t="shared" si="66"/>
        <v>790563.6232531236</v>
      </c>
      <c r="U252" s="6">
        <f t="shared" si="67"/>
        <v>790563.6232531236</v>
      </c>
    </row>
    <row r="253" spans="1:21" x14ac:dyDescent="0.25">
      <c r="A253" s="1">
        <v>234</v>
      </c>
      <c r="B253" s="6">
        <f t="shared" si="74"/>
        <v>422850.17714845529</v>
      </c>
      <c r="C253" s="6">
        <f t="shared" si="68"/>
        <v>4294.5729840971126</v>
      </c>
      <c r="D253" s="6">
        <f t="shared" si="75"/>
        <v>2532.6972459785488</v>
      </c>
      <c r="E253" s="6">
        <f t="shared" si="76"/>
        <v>1761.8757381185637</v>
      </c>
      <c r="F253" s="6">
        <f t="shared" si="69"/>
        <v>1761.8757381185637</v>
      </c>
      <c r="G253" s="6"/>
      <c r="H253" s="6">
        <f t="shared" si="60"/>
        <v>420317.47990247671</v>
      </c>
      <c r="I253" s="6">
        <f t="shared" si="77"/>
        <v>2141562.0950910002</v>
      </c>
      <c r="J253" s="6">
        <f t="shared" si="61"/>
        <v>1226.089302600463</v>
      </c>
      <c r="K253" s="6">
        <f t="shared" si="62"/>
        <v>5520.6622866975758</v>
      </c>
      <c r="L253" s="6">
        <f t="shared" si="63"/>
        <v>458.08769191082661</v>
      </c>
      <c r="M253" s="6">
        <f t="shared" si="64"/>
        <v>159.39160933806019</v>
      </c>
      <c r="N253" s="6">
        <f t="shared" si="70"/>
        <v>4903.1829854486887</v>
      </c>
      <c r="O253" s="6">
        <f t="shared" si="78"/>
        <v>6424.6862852729955</v>
      </c>
      <c r="P253" s="6">
        <f t="shared" si="65"/>
        <v>760.75164991215343</v>
      </c>
      <c r="Q253" s="6">
        <f t="shared" si="71"/>
        <v>338854.79922902281</v>
      </c>
      <c r="R253" s="6">
        <f t="shared" si="72"/>
        <v>128493.72570546</v>
      </c>
      <c r="S253" s="6">
        <f t="shared" si="73"/>
        <v>-103432.52261101728</v>
      </c>
      <c r="T253" s="6">
        <f t="shared" si="66"/>
        <v>795109.09611854248</v>
      </c>
      <c r="U253" s="6">
        <f t="shared" si="67"/>
        <v>795109.09611854248</v>
      </c>
    </row>
    <row r="254" spans="1:21" x14ac:dyDescent="0.25">
      <c r="A254" s="1">
        <v>235</v>
      </c>
      <c r="B254" s="6">
        <f t="shared" si="74"/>
        <v>420317.47990247671</v>
      </c>
      <c r="C254" s="6">
        <f t="shared" si="68"/>
        <v>4294.5729840971126</v>
      </c>
      <c r="D254" s="6">
        <f t="shared" si="75"/>
        <v>2543.2501511701266</v>
      </c>
      <c r="E254" s="6">
        <f t="shared" si="76"/>
        <v>1751.3228329269862</v>
      </c>
      <c r="F254" s="6">
        <f t="shared" si="69"/>
        <v>1751.3228329269862</v>
      </c>
      <c r="G254" s="6"/>
      <c r="H254" s="6">
        <f t="shared" si="60"/>
        <v>417774.22975130659</v>
      </c>
      <c r="I254" s="6">
        <f t="shared" si="77"/>
        <v>2148573.0121177491</v>
      </c>
      <c r="J254" s="6">
        <f t="shared" si="61"/>
        <v>1228.1142887671219</v>
      </c>
      <c r="K254" s="6">
        <f t="shared" si="62"/>
        <v>5522.6872728642347</v>
      </c>
      <c r="L254" s="6">
        <f t="shared" si="63"/>
        <v>455.34393656101639</v>
      </c>
      <c r="M254" s="6">
        <f t="shared" si="64"/>
        <v>159.65485753972587</v>
      </c>
      <c r="N254" s="6">
        <f t="shared" si="70"/>
        <v>4907.6884787634926</v>
      </c>
      <c r="O254" s="6">
        <f t="shared" si="78"/>
        <v>6445.7190363532418</v>
      </c>
      <c r="P254" s="6">
        <f t="shared" si="65"/>
        <v>769.01527879487458</v>
      </c>
      <c r="Q254" s="6">
        <f t="shared" si="71"/>
        <v>340567.13278902939</v>
      </c>
      <c r="R254" s="6">
        <f t="shared" si="72"/>
        <v>128914.38072706494</v>
      </c>
      <c r="S254" s="6">
        <f t="shared" si="73"/>
        <v>-104804.99254278021</v>
      </c>
      <c r="T254" s="6">
        <f t="shared" si="66"/>
        <v>799670.57574410364</v>
      </c>
      <c r="U254" s="6">
        <f t="shared" si="67"/>
        <v>799670.57574410364</v>
      </c>
    </row>
    <row r="255" spans="1:21" x14ac:dyDescent="0.25">
      <c r="A255" s="1">
        <v>236</v>
      </c>
      <c r="B255" s="6">
        <f t="shared" si="74"/>
        <v>417774.22975130659</v>
      </c>
      <c r="C255" s="6">
        <f t="shared" si="68"/>
        <v>4294.5729840971126</v>
      </c>
      <c r="D255" s="6">
        <f t="shared" si="75"/>
        <v>2553.8470268000019</v>
      </c>
      <c r="E255" s="6">
        <f t="shared" si="76"/>
        <v>1740.7259572971107</v>
      </c>
      <c r="F255" s="6">
        <f t="shared" si="69"/>
        <v>1740.7259572971107</v>
      </c>
      <c r="G255" s="6"/>
      <c r="H255" s="6">
        <f t="shared" si="60"/>
        <v>415220.38272450661</v>
      </c>
      <c r="I255" s="6">
        <f t="shared" si="77"/>
        <v>2155606.8810624778</v>
      </c>
      <c r="J255" s="6">
        <f t="shared" si="61"/>
        <v>1230.1426193630709</v>
      </c>
      <c r="K255" s="6">
        <f t="shared" si="62"/>
        <v>5524.715603460183</v>
      </c>
      <c r="L255" s="6">
        <f t="shared" si="63"/>
        <v>452.58874889724876</v>
      </c>
      <c r="M255" s="6">
        <f t="shared" si="64"/>
        <v>159.91854051719923</v>
      </c>
      <c r="N255" s="6">
        <f t="shared" si="70"/>
        <v>4912.2083140457353</v>
      </c>
      <c r="O255" s="6">
        <f t="shared" si="78"/>
        <v>6466.8206431874287</v>
      </c>
      <c r="P255" s="6">
        <f t="shared" si="65"/>
        <v>777.3061645708467</v>
      </c>
      <c r="Q255" s="6">
        <f t="shared" si="71"/>
        <v>342280.85724615998</v>
      </c>
      <c r="R255" s="6">
        <f t="shared" si="72"/>
        <v>129336.41286374867</v>
      </c>
      <c r="S255" s="6">
        <f t="shared" si="73"/>
        <v>-106186.17042133026</v>
      </c>
      <c r="T255" s="6">
        <f t="shared" si="66"/>
        <v>804248.11922371131</v>
      </c>
      <c r="U255" s="6">
        <f t="shared" si="67"/>
        <v>804248.11922371131</v>
      </c>
    </row>
    <row r="256" spans="1:21" x14ac:dyDescent="0.25">
      <c r="A256" s="1">
        <v>237</v>
      </c>
      <c r="B256" s="6">
        <f t="shared" si="74"/>
        <v>415220.38272450661</v>
      </c>
      <c r="C256" s="6">
        <f t="shared" si="68"/>
        <v>4294.5729840971126</v>
      </c>
      <c r="D256" s="6">
        <f t="shared" si="75"/>
        <v>2564.4880560783349</v>
      </c>
      <c r="E256" s="6">
        <f t="shared" si="76"/>
        <v>1730.0849280187774</v>
      </c>
      <c r="F256" s="6">
        <f t="shared" si="69"/>
        <v>1730.0849280187774</v>
      </c>
      <c r="G256" s="6"/>
      <c r="H256" s="6">
        <f t="shared" si="60"/>
        <v>412655.89466842829</v>
      </c>
      <c r="I256" s="6">
        <f t="shared" si="77"/>
        <v>2162663.777063794</v>
      </c>
      <c r="J256" s="6">
        <f t="shared" si="61"/>
        <v>1232.174299911906</v>
      </c>
      <c r="K256" s="6">
        <f t="shared" si="62"/>
        <v>5526.7472840090186</v>
      </c>
      <c r="L256" s="6">
        <f t="shared" si="63"/>
        <v>449.82208128488213</v>
      </c>
      <c r="M256" s="6">
        <f t="shared" si="64"/>
        <v>160.18265898854779</v>
      </c>
      <c r="N256" s="6">
        <f t="shared" si="70"/>
        <v>4916.7425437355887</v>
      </c>
      <c r="O256" s="6">
        <f t="shared" si="78"/>
        <v>6487.991331191377</v>
      </c>
      <c r="P256" s="6">
        <f t="shared" si="65"/>
        <v>785.62439372789413</v>
      </c>
      <c r="Q256" s="6">
        <f t="shared" si="71"/>
        <v>343995.95312136807</v>
      </c>
      <c r="R256" s="6">
        <f t="shared" si="72"/>
        <v>129759.82662382763</v>
      </c>
      <c r="S256" s="6">
        <f t="shared" si="73"/>
        <v>-107576.10878670128</v>
      </c>
      <c r="T256" s="6">
        <f t="shared" si="66"/>
        <v>808841.78385772987</v>
      </c>
      <c r="U256" s="6">
        <f t="shared" si="67"/>
        <v>808841.78385772987</v>
      </c>
    </row>
    <row r="257" spans="1:21" x14ac:dyDescent="0.25">
      <c r="A257" s="1">
        <v>238</v>
      </c>
      <c r="B257" s="6">
        <f t="shared" si="74"/>
        <v>412655.89466842829</v>
      </c>
      <c r="C257" s="6">
        <f t="shared" si="68"/>
        <v>4294.5729840971126</v>
      </c>
      <c r="D257" s="6">
        <f t="shared" si="75"/>
        <v>2575.1734229786616</v>
      </c>
      <c r="E257" s="6">
        <f t="shared" si="76"/>
        <v>1719.3995611184512</v>
      </c>
      <c r="F257" s="6">
        <f t="shared" si="69"/>
        <v>1719.3995611184512</v>
      </c>
      <c r="G257" s="6"/>
      <c r="H257" s="6">
        <f t="shared" si="60"/>
        <v>410080.72124544962</v>
      </c>
      <c r="I257" s="6">
        <f t="shared" si="77"/>
        <v>2169743.7755062883</v>
      </c>
      <c r="J257" s="6">
        <f t="shared" si="61"/>
        <v>1234.209335946347</v>
      </c>
      <c r="K257" s="6">
        <f t="shared" si="62"/>
        <v>5528.7823200434595</v>
      </c>
      <c r="L257" s="6">
        <f t="shared" si="63"/>
        <v>447.0438858907973</v>
      </c>
      <c r="M257" s="6">
        <f t="shared" si="64"/>
        <v>160.44721367302512</v>
      </c>
      <c r="N257" s="6">
        <f t="shared" si="70"/>
        <v>4921.2912204796366</v>
      </c>
      <c r="O257" s="6">
        <f t="shared" si="78"/>
        <v>6509.2313265188595</v>
      </c>
      <c r="P257" s="6">
        <f t="shared" si="65"/>
        <v>793.97005301961144</v>
      </c>
      <c r="Q257" s="6">
        <f t="shared" si="71"/>
        <v>345712.4007387163</v>
      </c>
      <c r="R257" s="6">
        <f t="shared" si="72"/>
        <v>130184.6265303773</v>
      </c>
      <c r="S257" s="6">
        <f t="shared" si="73"/>
        <v>-108974.86048405054</v>
      </c>
      <c r="T257" s="6">
        <f t="shared" si="66"/>
        <v>813451.62715374143</v>
      </c>
      <c r="U257" s="6">
        <f t="shared" si="67"/>
        <v>813451.62715374143</v>
      </c>
    </row>
    <row r="258" spans="1:21" x14ac:dyDescent="0.25">
      <c r="A258" s="1">
        <v>239</v>
      </c>
      <c r="B258" s="6">
        <f t="shared" si="74"/>
        <v>410080.72124544962</v>
      </c>
      <c r="C258" s="6">
        <f t="shared" si="68"/>
        <v>4294.5729840971126</v>
      </c>
      <c r="D258" s="6">
        <f t="shared" si="75"/>
        <v>2585.9033122410729</v>
      </c>
      <c r="E258" s="6">
        <f t="shared" si="76"/>
        <v>1708.6696718560399</v>
      </c>
      <c r="F258" s="6">
        <f t="shared" si="69"/>
        <v>1708.6696718560399</v>
      </c>
      <c r="G258" s="6"/>
      <c r="H258" s="6">
        <f t="shared" si="60"/>
        <v>407494.81793320854</v>
      </c>
      <c r="I258" s="6">
        <f t="shared" si="77"/>
        <v>2176846.9520213418</v>
      </c>
      <c r="J258" s="6">
        <f t="shared" si="61"/>
        <v>1236.2477330082515</v>
      </c>
      <c r="K258" s="6">
        <f t="shared" si="62"/>
        <v>5530.8207171053637</v>
      </c>
      <c r="L258" s="6">
        <f t="shared" si="63"/>
        <v>444.25411468257039</v>
      </c>
      <c r="M258" s="6">
        <f t="shared" si="64"/>
        <v>160.71220529107271</v>
      </c>
      <c r="N258" s="6">
        <f t="shared" si="70"/>
        <v>4925.8543971317204</v>
      </c>
      <c r="O258" s="6">
        <f t="shared" si="78"/>
        <v>6530.5408560640199</v>
      </c>
      <c r="P258" s="6">
        <f t="shared" si="65"/>
        <v>802.34322946614975</v>
      </c>
      <c r="Q258" s="6">
        <f t="shared" si="71"/>
        <v>347430.18022399629</v>
      </c>
      <c r="R258" s="6">
        <f t="shared" si="72"/>
        <v>130610.8171212805</v>
      </c>
      <c r="S258" s="6">
        <f t="shared" si="73"/>
        <v>-110382.4786653941</v>
      </c>
      <c r="T258" s="6">
        <f t="shared" si="66"/>
        <v>818077.70682730584</v>
      </c>
      <c r="U258" s="6">
        <f t="shared" si="67"/>
        <v>818077.70682730584</v>
      </c>
    </row>
    <row r="259" spans="1:21" x14ac:dyDescent="0.25">
      <c r="A259" s="1">
        <v>240</v>
      </c>
      <c r="B259" s="6">
        <f t="shared" si="74"/>
        <v>407494.81793320854</v>
      </c>
      <c r="C259" s="6">
        <f t="shared" si="68"/>
        <v>4294.5729840971126</v>
      </c>
      <c r="D259" s="6">
        <f t="shared" si="75"/>
        <v>2596.6779093754103</v>
      </c>
      <c r="E259" s="6">
        <f t="shared" si="76"/>
        <v>1697.8950747217023</v>
      </c>
      <c r="F259" s="6">
        <f t="shared" si="69"/>
        <v>1697.8950747217023</v>
      </c>
      <c r="G259" s="6"/>
      <c r="H259" s="6">
        <f t="shared" si="60"/>
        <v>404898.14002383314</v>
      </c>
      <c r="I259" s="6">
        <f t="shared" si="77"/>
        <v>2183973.3824879327</v>
      </c>
      <c r="J259" s="6">
        <f t="shared" si="61"/>
        <v>1238.2894966486285</v>
      </c>
      <c r="K259" s="6">
        <f t="shared" si="62"/>
        <v>5532.8624807457409</v>
      </c>
      <c r="L259" s="6">
        <f t="shared" si="63"/>
        <v>441.45271942764259</v>
      </c>
      <c r="M259" s="6">
        <f t="shared" si="64"/>
        <v>160.9776345643217</v>
      </c>
      <c r="N259" s="6">
        <f t="shared" si="70"/>
        <v>4930.4321267537771</v>
      </c>
      <c r="O259" s="6">
        <f t="shared" si="78"/>
        <v>6551.9201474637921</v>
      </c>
      <c r="P259" s="6">
        <f t="shared" si="65"/>
        <v>810.7440103550075</v>
      </c>
      <c r="Q259" s="6">
        <f t="shared" si="71"/>
        <v>349149.27150334069</v>
      </c>
      <c r="R259" s="6">
        <f t="shared" si="72"/>
        <v>131038.40294927596</v>
      </c>
      <c r="S259" s="6">
        <f t="shared" si="73"/>
        <v>-111799.0167913497</v>
      </c>
      <c r="T259" s="6">
        <f t="shared" si="66"/>
        <v>822720.08080272411</v>
      </c>
      <c r="U259" s="6">
        <f t="shared" si="67"/>
        <v>822720.08080272411</v>
      </c>
    </row>
    <row r="260" spans="1:21" x14ac:dyDescent="0.25">
      <c r="A260" s="1">
        <v>241</v>
      </c>
      <c r="B260" s="6">
        <f t="shared" si="74"/>
        <v>404898.14002383314</v>
      </c>
      <c r="C260" s="6">
        <f t="shared" si="68"/>
        <v>4294.5729840971126</v>
      </c>
      <c r="D260" s="6">
        <f t="shared" si="75"/>
        <v>2607.4974006644743</v>
      </c>
      <c r="E260" s="6">
        <f t="shared" si="76"/>
        <v>1687.075583432638</v>
      </c>
      <c r="F260" s="6">
        <f t="shared" si="69"/>
        <v>1687.075583432638</v>
      </c>
      <c r="G260" s="6"/>
      <c r="H260" s="6">
        <f t="shared" si="60"/>
        <v>402290.64262316865</v>
      </c>
      <c r="I260" s="6">
        <f t="shared" si="77"/>
        <v>2191123.1430334467</v>
      </c>
      <c r="J260" s="6">
        <f t="shared" si="61"/>
        <v>1240.3346324276581</v>
      </c>
      <c r="K260" s="6">
        <f t="shared" si="62"/>
        <v>5534.9076165247707</v>
      </c>
      <c r="L260" s="6">
        <f t="shared" si="63"/>
        <v>438.63965169248593</v>
      </c>
      <c r="M260" s="6">
        <f t="shared" si="64"/>
        <v>161.24350221559556</v>
      </c>
      <c r="N260" s="6">
        <f t="shared" si="70"/>
        <v>4935.0244626166887</v>
      </c>
      <c r="O260" s="6">
        <f t="shared" si="78"/>
        <v>6573.3694291003349</v>
      </c>
      <c r="P260" s="6">
        <f t="shared" si="65"/>
        <v>819.1724832418231</v>
      </c>
      <c r="Q260" s="6">
        <f t="shared" si="71"/>
        <v>350869.65430182591</v>
      </c>
      <c r="R260" s="6">
        <f t="shared" si="72"/>
        <v>131467.3885820068</v>
      </c>
      <c r="S260" s="6">
        <f t="shared" si="73"/>
        <v>-113224.52863289067</v>
      </c>
      <c r="T260" s="6">
        <f t="shared" si="66"/>
        <v>827378.8072138034</v>
      </c>
      <c r="U260" s="6">
        <f t="shared" si="67"/>
        <v>827378.8072138034</v>
      </c>
    </row>
    <row r="261" spans="1:21" x14ac:dyDescent="0.25">
      <c r="A261" s="1">
        <v>242</v>
      </c>
      <c r="B261" s="6">
        <f t="shared" si="74"/>
        <v>402290.64262316865</v>
      </c>
      <c r="C261" s="6">
        <f t="shared" si="68"/>
        <v>4294.5729840971126</v>
      </c>
      <c r="D261" s="6">
        <f t="shared" si="75"/>
        <v>2618.3619731672434</v>
      </c>
      <c r="E261" s="6">
        <f t="shared" si="76"/>
        <v>1676.2110109298694</v>
      </c>
      <c r="F261" s="6">
        <f t="shared" si="69"/>
        <v>1676.2110109298694</v>
      </c>
      <c r="G261" s="6"/>
      <c r="H261" s="6">
        <f t="shared" si="60"/>
        <v>399672.28065000143</v>
      </c>
      <c r="I261" s="6">
        <f t="shared" si="77"/>
        <v>2198296.3100344921</v>
      </c>
      <c r="J261" s="6">
        <f t="shared" si="61"/>
        <v>1242.3831459146998</v>
      </c>
      <c r="K261" s="6">
        <f t="shared" si="62"/>
        <v>5536.9561300118121</v>
      </c>
      <c r="L261" s="6">
        <f t="shared" si="63"/>
        <v>435.81486284176606</v>
      </c>
      <c r="M261" s="6">
        <f t="shared" si="64"/>
        <v>161.50980896891096</v>
      </c>
      <c r="N261" s="6">
        <f t="shared" si="70"/>
        <v>4939.6314582011355</v>
      </c>
      <c r="O261" s="6">
        <f t="shared" si="78"/>
        <v>6594.8889301034706</v>
      </c>
      <c r="P261" s="6">
        <f t="shared" si="65"/>
        <v>827.62873595116753</v>
      </c>
      <c r="Q261" s="6">
        <f t="shared" si="71"/>
        <v>352591.30814206647</v>
      </c>
      <c r="R261" s="6">
        <f t="shared" si="72"/>
        <v>131897.77860206951</v>
      </c>
      <c r="S261" s="6">
        <f t="shared" si="73"/>
        <v>-114659.06827311005</v>
      </c>
      <c r="T261" s="6">
        <f t="shared" si="66"/>
        <v>832053.94440462696</v>
      </c>
      <c r="U261" s="6">
        <f t="shared" si="67"/>
        <v>832053.94440462696</v>
      </c>
    </row>
    <row r="262" spans="1:21" x14ac:dyDescent="0.25">
      <c r="A262" s="1">
        <v>243</v>
      </c>
      <c r="B262" s="6">
        <f t="shared" si="74"/>
        <v>399672.28065000143</v>
      </c>
      <c r="C262" s="6">
        <f t="shared" si="68"/>
        <v>4294.5729840971126</v>
      </c>
      <c r="D262" s="6">
        <f t="shared" si="75"/>
        <v>2629.2718147221067</v>
      </c>
      <c r="E262" s="6">
        <f t="shared" si="76"/>
        <v>1665.3011693750059</v>
      </c>
      <c r="F262" s="6">
        <f t="shared" si="69"/>
        <v>1665.3011693750059</v>
      </c>
      <c r="G262" s="6"/>
      <c r="H262" s="6">
        <f t="shared" si="60"/>
        <v>397043.00883527932</v>
      </c>
      <c r="I262" s="6">
        <f t="shared" si="77"/>
        <v>2205492.9601177131</v>
      </c>
      <c r="J262" s="6">
        <f t="shared" si="61"/>
        <v>1244.4350426883132</v>
      </c>
      <c r="K262" s="6">
        <f t="shared" si="62"/>
        <v>5539.0080267854255</v>
      </c>
      <c r="L262" s="6">
        <f t="shared" si="63"/>
        <v>432.97830403750152</v>
      </c>
      <c r="M262" s="6">
        <f t="shared" si="64"/>
        <v>161.77655554948072</v>
      </c>
      <c r="N262" s="6">
        <f t="shared" si="70"/>
        <v>4944.2531671984434</v>
      </c>
      <c r="O262" s="6">
        <f t="shared" si="78"/>
        <v>6616.4788803531337</v>
      </c>
      <c r="P262" s="6">
        <f t="shared" si="65"/>
        <v>836.11285657734516</v>
      </c>
      <c r="Q262" s="6">
        <f t="shared" si="71"/>
        <v>354314.21234280034</v>
      </c>
      <c r="R262" s="6">
        <f t="shared" si="72"/>
        <v>132329.57760706279</v>
      </c>
      <c r="S262" s="6">
        <f t="shared" si="73"/>
        <v>-116102.69010899341</v>
      </c>
      <c r="T262" s="6">
        <f t="shared" si="66"/>
        <v>836745.55093032436</v>
      </c>
      <c r="U262" s="6">
        <f t="shared" si="67"/>
        <v>836745.55093032436</v>
      </c>
    </row>
    <row r="263" spans="1:21" x14ac:dyDescent="0.25">
      <c r="A263" s="1">
        <v>244</v>
      </c>
      <c r="B263" s="6">
        <f t="shared" si="74"/>
        <v>397043.00883527932</v>
      </c>
      <c r="C263" s="6">
        <f t="shared" si="68"/>
        <v>4294.5729840971126</v>
      </c>
      <c r="D263" s="6">
        <f t="shared" si="75"/>
        <v>2640.2271139501154</v>
      </c>
      <c r="E263" s="6">
        <f t="shared" si="76"/>
        <v>1654.3458701469972</v>
      </c>
      <c r="F263" s="6">
        <f t="shared" si="69"/>
        <v>1654.3458701469972</v>
      </c>
      <c r="G263" s="6"/>
      <c r="H263" s="6">
        <f t="shared" si="60"/>
        <v>394402.7817213292</v>
      </c>
      <c r="I263" s="6">
        <f t="shared" si="77"/>
        <v>2212713.1701606102</v>
      </c>
      <c r="J263" s="6">
        <f t="shared" si="61"/>
        <v>1246.4903283362714</v>
      </c>
      <c r="K263" s="6">
        <f t="shared" si="62"/>
        <v>5541.0633124333835</v>
      </c>
      <c r="L263" s="6">
        <f t="shared" si="63"/>
        <v>430.1299262382193</v>
      </c>
      <c r="M263" s="6">
        <f t="shared" si="64"/>
        <v>162.04374268371529</v>
      </c>
      <c r="N263" s="6">
        <f t="shared" si="70"/>
        <v>4948.8896435114493</v>
      </c>
      <c r="O263" s="6">
        <f t="shared" si="78"/>
        <v>6638.1395104818248</v>
      </c>
      <c r="P263" s="6">
        <f t="shared" si="65"/>
        <v>844.62493348518774</v>
      </c>
      <c r="Q263" s="6">
        <f t="shared" si="71"/>
        <v>356038.34601746587</v>
      </c>
      <c r="R263" s="6">
        <f t="shared" si="72"/>
        <v>132762.79020963662</v>
      </c>
      <c r="S263" s="6">
        <f t="shared" si="73"/>
        <v>-117555.44885320263</v>
      </c>
      <c r="T263" s="6">
        <f t="shared" si="66"/>
        <v>841453.68555784714</v>
      </c>
      <c r="U263" s="6">
        <f t="shared" si="67"/>
        <v>841453.68555784714</v>
      </c>
    </row>
    <row r="264" spans="1:21" x14ac:dyDescent="0.25">
      <c r="A264" s="1">
        <v>245</v>
      </c>
      <c r="B264" s="6">
        <f t="shared" si="74"/>
        <v>394402.7817213292</v>
      </c>
      <c r="C264" s="6">
        <f t="shared" si="68"/>
        <v>4294.5729840971126</v>
      </c>
      <c r="D264" s="6">
        <f t="shared" si="75"/>
        <v>2651.2280602582409</v>
      </c>
      <c r="E264" s="6">
        <f t="shared" si="76"/>
        <v>1643.3449238388716</v>
      </c>
      <c r="F264" s="6">
        <f t="shared" si="69"/>
        <v>1643.3449238388716</v>
      </c>
      <c r="G264" s="6"/>
      <c r="H264" s="6">
        <f t="shared" si="60"/>
        <v>391751.55366107094</v>
      </c>
      <c r="I264" s="6">
        <f t="shared" si="77"/>
        <v>2219957.0172923603</v>
      </c>
      <c r="J264" s="6">
        <f t="shared" si="61"/>
        <v>1248.5490084555759</v>
      </c>
      <c r="K264" s="6">
        <f t="shared" si="62"/>
        <v>5543.1219925526884</v>
      </c>
      <c r="L264" s="6">
        <f t="shared" si="63"/>
        <v>427.26968019810664</v>
      </c>
      <c r="M264" s="6">
        <f t="shared" si="64"/>
        <v>162.31137109922486</v>
      </c>
      <c r="N264" s="6">
        <f t="shared" si="70"/>
        <v>4953.5409412553572</v>
      </c>
      <c r="O264" s="6">
        <f t="shared" si="78"/>
        <v>6659.8710518770758</v>
      </c>
      <c r="P264" s="6">
        <f t="shared" si="65"/>
        <v>853.16505531085932</v>
      </c>
      <c r="Q264" s="6">
        <f t="shared" si="71"/>
        <v>357763.68807276955</v>
      </c>
      <c r="R264" s="6">
        <f t="shared" si="72"/>
        <v>133197.42103754162</v>
      </c>
      <c r="S264" s="6">
        <f t="shared" si="73"/>
        <v>-119017.39953586899</v>
      </c>
      <c r="T264" s="6">
        <f t="shared" si="66"/>
        <v>846178.40726674465</v>
      </c>
      <c r="U264" s="6">
        <f t="shared" si="67"/>
        <v>846178.40726674465</v>
      </c>
    </row>
    <row r="265" spans="1:21" x14ac:dyDescent="0.25">
      <c r="A265" s="1">
        <v>246</v>
      </c>
      <c r="B265" s="6">
        <f t="shared" si="74"/>
        <v>391751.55366107094</v>
      </c>
      <c r="C265" s="6">
        <f t="shared" si="68"/>
        <v>4294.5729840971126</v>
      </c>
      <c r="D265" s="6">
        <f t="shared" si="75"/>
        <v>2662.2748438426506</v>
      </c>
      <c r="E265" s="6">
        <f t="shared" si="76"/>
        <v>1632.2981402544622</v>
      </c>
      <c r="F265" s="6">
        <f t="shared" si="69"/>
        <v>1632.2981402544622</v>
      </c>
      <c r="G265" s="6"/>
      <c r="H265" s="6">
        <f t="shared" si="60"/>
        <v>389089.27881722827</v>
      </c>
      <c r="I265" s="6">
        <f t="shared" si="77"/>
        <v>2227224.5788946422</v>
      </c>
      <c r="J265" s="6">
        <f t="shared" si="61"/>
        <v>1250.6110886524721</v>
      </c>
      <c r="K265" s="6">
        <f t="shared" si="62"/>
        <v>5545.1840727495846</v>
      </c>
      <c r="L265" s="6">
        <f t="shared" si="63"/>
        <v>424.3975164661602</v>
      </c>
      <c r="M265" s="6">
        <f t="shared" si="64"/>
        <v>162.57944152482136</v>
      </c>
      <c r="N265" s="6">
        <f t="shared" si="70"/>
        <v>4958.207114758603</v>
      </c>
      <c r="O265" s="6">
        <f t="shared" si="78"/>
        <v>6681.6737366839207</v>
      </c>
      <c r="P265" s="6">
        <f t="shared" si="65"/>
        <v>861.73331096265883</v>
      </c>
      <c r="Q265" s="6">
        <f t="shared" si="71"/>
        <v>359490.21720724518</v>
      </c>
      <c r="R265" s="6">
        <f t="shared" si="72"/>
        <v>133633.47473367854</v>
      </c>
      <c r="S265" s="6">
        <f t="shared" si="73"/>
        <v>-120488.59750639737</v>
      </c>
      <c r="T265" s="6">
        <f t="shared" si="66"/>
        <v>850919.77524994628</v>
      </c>
      <c r="U265" s="6">
        <f t="shared" si="67"/>
        <v>850919.77524994628</v>
      </c>
    </row>
    <row r="266" spans="1:21" x14ac:dyDescent="0.25">
      <c r="A266" s="1">
        <v>247</v>
      </c>
      <c r="B266" s="6">
        <f t="shared" si="74"/>
        <v>389089.27881722827</v>
      </c>
      <c r="C266" s="6">
        <f t="shared" si="68"/>
        <v>4294.5729840971126</v>
      </c>
      <c r="D266" s="6">
        <f t="shared" si="75"/>
        <v>2673.3676556919945</v>
      </c>
      <c r="E266" s="6">
        <f t="shared" si="76"/>
        <v>1621.2053284051178</v>
      </c>
      <c r="F266" s="6">
        <f t="shared" si="69"/>
        <v>1621.2053284051178</v>
      </c>
      <c r="G266" s="6"/>
      <c r="H266" s="6">
        <f t="shared" si="60"/>
        <v>386415.91116153629</v>
      </c>
      <c r="I266" s="6">
        <f t="shared" si="77"/>
        <v>2234515.932602461</v>
      </c>
      <c r="J266" s="6">
        <f t="shared" si="61"/>
        <v>1252.6765745424643</v>
      </c>
      <c r="K266" s="6">
        <f t="shared" si="62"/>
        <v>5547.2495586395771</v>
      </c>
      <c r="L266" s="6">
        <f t="shared" si="63"/>
        <v>421.51338538533065</v>
      </c>
      <c r="M266" s="6">
        <f t="shared" si="64"/>
        <v>162.84795469052037</v>
      </c>
      <c r="N266" s="6">
        <f t="shared" si="70"/>
        <v>4962.8882185637267</v>
      </c>
      <c r="O266" s="6">
        <f t="shared" si="78"/>
        <v>6703.5477978073768</v>
      </c>
      <c r="P266" s="6">
        <f t="shared" si="65"/>
        <v>870.32978962182506</v>
      </c>
      <c r="Q266" s="6">
        <f t="shared" si="71"/>
        <v>361217.91190980357</v>
      </c>
      <c r="R266" s="6">
        <f t="shared" si="72"/>
        <v>134070.95595614766</v>
      </c>
      <c r="S266" s="6">
        <f t="shared" si="73"/>
        <v>-121969.09843527924</v>
      </c>
      <c r="T266" s="6">
        <f t="shared" si="66"/>
        <v>855677.84891454247</v>
      </c>
      <c r="U266" s="6">
        <f t="shared" si="67"/>
        <v>855677.84891454247</v>
      </c>
    </row>
    <row r="267" spans="1:21" x14ac:dyDescent="0.25">
      <c r="A267" s="1">
        <v>248</v>
      </c>
      <c r="B267" s="6">
        <f t="shared" si="74"/>
        <v>386415.91116153629</v>
      </c>
      <c r="C267" s="6">
        <f t="shared" si="68"/>
        <v>4294.5729840971126</v>
      </c>
      <c r="D267" s="6">
        <f t="shared" si="75"/>
        <v>2684.5066875907114</v>
      </c>
      <c r="E267" s="6">
        <f t="shared" si="76"/>
        <v>1610.0662965064012</v>
      </c>
      <c r="F267" s="6">
        <f t="shared" si="69"/>
        <v>1610.0662965064012</v>
      </c>
      <c r="G267" s="6"/>
      <c r="H267" s="6">
        <f t="shared" si="60"/>
        <v>383731.40447394556</v>
      </c>
      <c r="I267" s="6">
        <f t="shared" si="77"/>
        <v>2241831.1563049788</v>
      </c>
      <c r="J267" s="6">
        <f t="shared" si="61"/>
        <v>1254.7454717503324</v>
      </c>
      <c r="K267" s="6">
        <f t="shared" si="62"/>
        <v>5549.318455847445</v>
      </c>
      <c r="L267" s="6">
        <f t="shared" si="63"/>
        <v>418.61723709166432</v>
      </c>
      <c r="M267" s="6">
        <f t="shared" si="64"/>
        <v>163.11691132754322</v>
      </c>
      <c r="N267" s="6">
        <f t="shared" si="70"/>
        <v>4967.5843074282366</v>
      </c>
      <c r="O267" s="6">
        <f t="shared" si="78"/>
        <v>6725.4934689149304</v>
      </c>
      <c r="P267" s="6">
        <f t="shared" si="65"/>
        <v>878.95458074334692</v>
      </c>
      <c r="Q267" s="6">
        <f t="shared" si="71"/>
        <v>362946.75045827375</v>
      </c>
      <c r="R267" s="6">
        <f t="shared" si="72"/>
        <v>134509.86937829872</v>
      </c>
      <c r="S267" s="6">
        <f t="shared" si="73"/>
        <v>-123458.95831591691</v>
      </c>
      <c r="T267" s="6">
        <f t="shared" si="66"/>
        <v>860452.68788257183</v>
      </c>
      <c r="U267" s="6">
        <f t="shared" si="67"/>
        <v>860452.68788257183</v>
      </c>
    </row>
    <row r="268" spans="1:21" x14ac:dyDescent="0.25">
      <c r="A268" s="1">
        <v>249</v>
      </c>
      <c r="B268" s="6">
        <f t="shared" si="74"/>
        <v>383731.40447394556</v>
      </c>
      <c r="C268" s="6">
        <f t="shared" si="68"/>
        <v>4294.5729840971126</v>
      </c>
      <c r="D268" s="6">
        <f t="shared" si="75"/>
        <v>2695.6921321223394</v>
      </c>
      <c r="E268" s="6">
        <f t="shared" si="76"/>
        <v>1598.8808519747731</v>
      </c>
      <c r="F268" s="6">
        <f t="shared" si="69"/>
        <v>1598.8808519747731</v>
      </c>
      <c r="G268" s="6"/>
      <c r="H268" s="6">
        <f t="shared" si="60"/>
        <v>381035.71234182321</v>
      </c>
      <c r="I268" s="6">
        <f t="shared" si="77"/>
        <v>2249170.3281463473</v>
      </c>
      <c r="J268" s="6">
        <f t="shared" si="61"/>
        <v>1256.817785910144</v>
      </c>
      <c r="K268" s="6">
        <f t="shared" si="62"/>
        <v>5551.3907700072568</v>
      </c>
      <c r="L268" s="6">
        <f t="shared" si="63"/>
        <v>415.70902151344103</v>
      </c>
      <c r="M268" s="6">
        <f t="shared" si="64"/>
        <v>163.38631216831874</v>
      </c>
      <c r="N268" s="6">
        <f t="shared" si="70"/>
        <v>4972.2954363254967</v>
      </c>
      <c r="O268" s="6">
        <f t="shared" si="78"/>
        <v>6747.5109844390363</v>
      </c>
      <c r="P268" s="6">
        <f t="shared" si="65"/>
        <v>887.60777405676981</v>
      </c>
      <c r="Q268" s="6">
        <f t="shared" si="71"/>
        <v>364676.71091793489</v>
      </c>
      <c r="R268" s="6">
        <f t="shared" si="72"/>
        <v>134950.21968878084</v>
      </c>
      <c r="S268" s="6">
        <f t="shared" si="73"/>
        <v>-124958.23346645792</v>
      </c>
      <c r="T268" s="6">
        <f t="shared" si="66"/>
        <v>865244.35199181049</v>
      </c>
      <c r="U268" s="6">
        <f t="shared" si="67"/>
        <v>865244.35199181049</v>
      </c>
    </row>
    <row r="269" spans="1:21" x14ac:dyDescent="0.25">
      <c r="A269" s="1">
        <v>250</v>
      </c>
      <c r="B269" s="6">
        <f t="shared" si="74"/>
        <v>381035.71234182321</v>
      </c>
      <c r="C269" s="6">
        <f t="shared" si="68"/>
        <v>4294.5729840971126</v>
      </c>
      <c r="D269" s="6">
        <f t="shared" si="75"/>
        <v>2706.9241826728494</v>
      </c>
      <c r="E269" s="6">
        <f t="shared" si="76"/>
        <v>1587.6488014242634</v>
      </c>
      <c r="F269" s="6">
        <f t="shared" si="69"/>
        <v>1587.6488014242634</v>
      </c>
      <c r="G269" s="6"/>
      <c r="H269" s="6">
        <f t="shared" si="60"/>
        <v>378328.78815915034</v>
      </c>
      <c r="I269" s="6">
        <f t="shared" si="77"/>
        <v>2256533.5265265414</v>
      </c>
      <c r="J269" s="6">
        <f t="shared" si="61"/>
        <v>1258.8935226652741</v>
      </c>
      <c r="K269" s="6">
        <f t="shared" si="62"/>
        <v>5553.4665067623864</v>
      </c>
      <c r="L269" s="6">
        <f t="shared" si="63"/>
        <v>412.78868837030848</v>
      </c>
      <c r="M269" s="6">
        <f t="shared" si="64"/>
        <v>163.65615794648565</v>
      </c>
      <c r="N269" s="6">
        <f t="shared" si="70"/>
        <v>4977.0216604455918</v>
      </c>
      <c r="O269" s="6">
        <f t="shared" si="78"/>
        <v>6769.6005795796182</v>
      </c>
      <c r="P269" s="6">
        <f t="shared" si="65"/>
        <v>896.28945956701318</v>
      </c>
      <c r="Q269" s="6">
        <f t="shared" si="71"/>
        <v>366407.7711400392</v>
      </c>
      <c r="R269" s="6">
        <f t="shared" si="72"/>
        <v>135392.01159159248</v>
      </c>
      <c r="S269" s="6">
        <f t="shared" si="73"/>
        <v>-126466.98053163904</v>
      </c>
      <c r="T269" s="6">
        <f t="shared" si="66"/>
        <v>870052.90129656286</v>
      </c>
      <c r="U269" s="6">
        <f t="shared" si="67"/>
        <v>870052.90129656286</v>
      </c>
    </row>
    <row r="270" spans="1:21" x14ac:dyDescent="0.25">
      <c r="A270" s="1">
        <v>251</v>
      </c>
      <c r="B270" s="6">
        <f t="shared" si="74"/>
        <v>378328.78815915034</v>
      </c>
      <c r="C270" s="6">
        <f t="shared" si="68"/>
        <v>4294.5729840971126</v>
      </c>
      <c r="D270" s="6">
        <f t="shared" si="75"/>
        <v>2718.2030334339861</v>
      </c>
      <c r="E270" s="6">
        <f t="shared" si="76"/>
        <v>1576.3699506631265</v>
      </c>
      <c r="F270" s="6">
        <f t="shared" si="69"/>
        <v>1576.3699506631265</v>
      </c>
      <c r="G270" s="6"/>
      <c r="H270" s="6">
        <f t="shared" si="60"/>
        <v>375610.58512571634</v>
      </c>
      <c r="I270" s="6">
        <f t="shared" si="77"/>
        <v>2263920.8301021969</v>
      </c>
      <c r="J270" s="6">
        <f t="shared" si="61"/>
        <v>1260.9726876684165</v>
      </c>
      <c r="K270" s="6">
        <f t="shared" si="62"/>
        <v>5555.5456717655288</v>
      </c>
      <c r="L270" s="6">
        <f t="shared" si="63"/>
        <v>409.85618717241289</v>
      </c>
      <c r="M270" s="6">
        <f t="shared" si="64"/>
        <v>163.92644939689416</v>
      </c>
      <c r="N270" s="6">
        <f t="shared" si="70"/>
        <v>4981.7630351962216</v>
      </c>
      <c r="O270" s="6">
        <f t="shared" si="78"/>
        <v>6791.7624903065844</v>
      </c>
      <c r="P270" s="6">
        <f t="shared" si="65"/>
        <v>904.99972755518138</v>
      </c>
      <c r="Q270" s="6">
        <f t="shared" si="71"/>
        <v>368139.9087603254</v>
      </c>
      <c r="R270" s="6">
        <f t="shared" si="72"/>
        <v>135835.24980613182</v>
      </c>
      <c r="S270" s="6">
        <f t="shared" si="73"/>
        <v>-127985.25648464123</v>
      </c>
      <c r="T270" s="6">
        <f t="shared" si="66"/>
        <v>874878.39606845728</v>
      </c>
      <c r="U270" s="6">
        <f t="shared" si="67"/>
        <v>874878.39606845728</v>
      </c>
    </row>
    <row r="271" spans="1:21" x14ac:dyDescent="0.25">
      <c r="A271" s="1">
        <v>252</v>
      </c>
      <c r="B271" s="6">
        <f t="shared" si="74"/>
        <v>375610.58512571634</v>
      </c>
      <c r="C271" s="6">
        <f t="shared" si="68"/>
        <v>4294.5729840971126</v>
      </c>
      <c r="D271" s="6">
        <f t="shared" si="75"/>
        <v>2729.5288794066278</v>
      </c>
      <c r="E271" s="6">
        <f t="shared" si="76"/>
        <v>1565.0441046904848</v>
      </c>
      <c r="F271" s="6">
        <f t="shared" si="69"/>
        <v>1565.0441046904848</v>
      </c>
      <c r="G271" s="6"/>
      <c r="H271" s="6">
        <f t="shared" si="60"/>
        <v>372881.05624630972</v>
      </c>
      <c r="I271" s="6">
        <f t="shared" si="77"/>
        <v>2271332.3177874512</v>
      </c>
      <c r="J271" s="6">
        <f t="shared" si="61"/>
        <v>1263.055286581601</v>
      </c>
      <c r="K271" s="6">
        <f t="shared" si="62"/>
        <v>5557.6282706787133</v>
      </c>
      <c r="L271" s="6">
        <f t="shared" si="63"/>
        <v>406.91146721952606</v>
      </c>
      <c r="M271" s="6">
        <f t="shared" si="64"/>
        <v>164.19718725560813</v>
      </c>
      <c r="N271" s="6">
        <f t="shared" si="70"/>
        <v>4986.5196162035791</v>
      </c>
      <c r="O271" s="6">
        <f t="shared" si="78"/>
        <v>6813.9969533623471</v>
      </c>
      <c r="P271" s="6">
        <f t="shared" si="65"/>
        <v>913.73866857938401</v>
      </c>
      <c r="Q271" s="6">
        <f t="shared" si="71"/>
        <v>369873.10119752353</v>
      </c>
      <c r="R271" s="6">
        <f t="shared" si="72"/>
        <v>136279.93906724706</v>
      </c>
      <c r="S271" s="6">
        <f t="shared" si="73"/>
        <v>-129513.11862895501</v>
      </c>
      <c r="T271" s="6">
        <f t="shared" si="66"/>
        <v>879720.89679724385</v>
      </c>
      <c r="U271" s="6">
        <f t="shared" si="67"/>
        <v>879720.89679724385</v>
      </c>
    </row>
    <row r="272" spans="1:21" x14ac:dyDescent="0.25">
      <c r="A272" s="1">
        <v>253</v>
      </c>
      <c r="B272" s="6">
        <f t="shared" si="74"/>
        <v>372881.05624630972</v>
      </c>
      <c r="C272" s="6">
        <f t="shared" si="68"/>
        <v>4294.5729840971126</v>
      </c>
      <c r="D272" s="6">
        <f t="shared" si="75"/>
        <v>2740.9019164041556</v>
      </c>
      <c r="E272" s="6">
        <f t="shared" si="76"/>
        <v>1553.6710676929572</v>
      </c>
      <c r="F272" s="6">
        <f t="shared" si="69"/>
        <v>1553.6710676929572</v>
      </c>
      <c r="G272" s="6"/>
      <c r="H272" s="6">
        <f t="shared" si="60"/>
        <v>370140.15432990558</v>
      </c>
      <c r="I272" s="6">
        <f t="shared" si="77"/>
        <v>2278768.0687547862</v>
      </c>
      <c r="J272" s="6">
        <f t="shared" si="61"/>
        <v>1265.1413250762112</v>
      </c>
      <c r="K272" s="6">
        <f t="shared" si="62"/>
        <v>5559.7143091733233</v>
      </c>
      <c r="L272" s="6">
        <f t="shared" si="63"/>
        <v>403.9544776001689</v>
      </c>
      <c r="M272" s="6">
        <f t="shared" si="64"/>
        <v>164.46837225990745</v>
      </c>
      <c r="N272" s="6">
        <f t="shared" si="70"/>
        <v>4991.2914593132473</v>
      </c>
      <c r="O272" s="6">
        <f t="shared" si="78"/>
        <v>6836.3042062643517</v>
      </c>
      <c r="P272" s="6">
        <f t="shared" si="65"/>
        <v>922.50637347555221</v>
      </c>
      <c r="Q272" s="6">
        <f t="shared" si="71"/>
        <v>371607.32565184979</v>
      </c>
      <c r="R272" s="6">
        <f t="shared" si="72"/>
        <v>136726.08412528716</v>
      </c>
      <c r="S272" s="6">
        <f t="shared" si="73"/>
        <v>-131050.62460025612</v>
      </c>
      <c r="T272" s="6">
        <f t="shared" si="66"/>
        <v>884580.46419159463</v>
      </c>
      <c r="U272" s="6">
        <f t="shared" si="67"/>
        <v>884580.46419159463</v>
      </c>
    </row>
    <row r="273" spans="1:21" x14ac:dyDescent="0.25">
      <c r="A273" s="1">
        <v>254</v>
      </c>
      <c r="B273" s="6">
        <f t="shared" si="74"/>
        <v>370140.15432990558</v>
      </c>
      <c r="C273" s="6">
        <f t="shared" si="68"/>
        <v>4294.5729840971126</v>
      </c>
      <c r="D273" s="6">
        <f t="shared" si="75"/>
        <v>2752.3223410558394</v>
      </c>
      <c r="E273" s="6">
        <f t="shared" si="76"/>
        <v>1542.2506430412732</v>
      </c>
      <c r="F273" s="6">
        <f t="shared" si="69"/>
        <v>1542.2506430412732</v>
      </c>
      <c r="G273" s="6"/>
      <c r="H273" s="6">
        <f t="shared" si="60"/>
        <v>367387.83198884974</v>
      </c>
      <c r="I273" s="6">
        <f t="shared" si="77"/>
        <v>2286228.1624358734</v>
      </c>
      <c r="J273" s="6">
        <f t="shared" si="61"/>
        <v>1267.2308088329937</v>
      </c>
      <c r="K273" s="6">
        <f t="shared" si="62"/>
        <v>5561.8037929301063</v>
      </c>
      <c r="L273" s="6">
        <f t="shared" si="63"/>
        <v>400.98516719073103</v>
      </c>
      <c r="M273" s="6">
        <f t="shared" si="64"/>
        <v>164.74000514828919</v>
      </c>
      <c r="N273" s="6">
        <f t="shared" si="70"/>
        <v>4996.0786205910863</v>
      </c>
      <c r="O273" s="6">
        <f t="shared" si="78"/>
        <v>6858.6844873076134</v>
      </c>
      <c r="P273" s="6">
        <f t="shared" si="65"/>
        <v>931.30293335826354</v>
      </c>
      <c r="Q273" s="6">
        <f t="shared" si="71"/>
        <v>373342.55910349253</v>
      </c>
      <c r="R273" s="6">
        <f t="shared" si="72"/>
        <v>137173.68974615241</v>
      </c>
      <c r="S273" s="6">
        <f t="shared" si="73"/>
        <v>-132597.83236829177</v>
      </c>
      <c r="T273" s="6">
        <f t="shared" si="66"/>
        <v>889457.15917990776</v>
      </c>
      <c r="U273" s="6">
        <f t="shared" si="67"/>
        <v>889457.15917990776</v>
      </c>
    </row>
    <row r="274" spans="1:21" x14ac:dyDescent="0.25">
      <c r="A274" s="1">
        <v>255</v>
      </c>
      <c r="B274" s="6">
        <f t="shared" si="74"/>
        <v>367387.83198884974</v>
      </c>
      <c r="C274" s="6">
        <f t="shared" si="68"/>
        <v>4294.5729840971126</v>
      </c>
      <c r="D274" s="6">
        <f t="shared" si="75"/>
        <v>2763.7903508102386</v>
      </c>
      <c r="E274" s="6">
        <f t="shared" si="76"/>
        <v>1530.782633286874</v>
      </c>
      <c r="F274" s="6">
        <f t="shared" si="69"/>
        <v>1530.782633286874</v>
      </c>
      <c r="G274" s="6"/>
      <c r="H274" s="6">
        <f t="shared" si="60"/>
        <v>364624.04163803952</v>
      </c>
      <c r="I274" s="6">
        <f t="shared" si="77"/>
        <v>2293712.6785224234</v>
      </c>
      <c r="J274" s="6">
        <f t="shared" si="61"/>
        <v>1269.3237435420792</v>
      </c>
      <c r="K274" s="6">
        <f t="shared" si="62"/>
        <v>5563.8967276391922</v>
      </c>
      <c r="L274" s="6">
        <f t="shared" si="63"/>
        <v>398.00348465458723</v>
      </c>
      <c r="M274" s="6">
        <f t="shared" si="64"/>
        <v>165.01208666047032</v>
      </c>
      <c r="N274" s="6">
        <f t="shared" si="70"/>
        <v>5000.8811563241352</v>
      </c>
      <c r="O274" s="6">
        <f t="shared" si="78"/>
        <v>6881.1380355672627</v>
      </c>
      <c r="P274" s="6">
        <f t="shared" si="65"/>
        <v>940.12843962156376</v>
      </c>
      <c r="Q274" s="6">
        <f t="shared" si="71"/>
        <v>375078.77831108856</v>
      </c>
      <c r="R274" s="6">
        <f t="shared" si="72"/>
        <v>137622.76071134539</v>
      </c>
      <c r="S274" s="6">
        <f t="shared" si="73"/>
        <v>-134154.80023877774</v>
      </c>
      <c r="T274" s="6">
        <f t="shared" si="66"/>
        <v>894351.04291111417</v>
      </c>
      <c r="U274" s="6">
        <f t="shared" si="67"/>
        <v>894351.04291111417</v>
      </c>
    </row>
    <row r="275" spans="1:21" x14ac:dyDescent="0.25">
      <c r="A275" s="1">
        <v>256</v>
      </c>
      <c r="B275" s="6">
        <f t="shared" si="74"/>
        <v>364624.04163803952</v>
      </c>
      <c r="C275" s="6">
        <f t="shared" si="68"/>
        <v>4294.5729840971126</v>
      </c>
      <c r="D275" s="6">
        <f t="shared" si="75"/>
        <v>2775.3061439386147</v>
      </c>
      <c r="E275" s="6">
        <f t="shared" si="76"/>
        <v>1519.2668401584979</v>
      </c>
      <c r="F275" s="6">
        <f t="shared" si="69"/>
        <v>1519.2668401584979</v>
      </c>
      <c r="G275" s="6"/>
      <c r="H275" s="6">
        <f t="shared" si="60"/>
        <v>361848.7354941009</v>
      </c>
      <c r="I275" s="6">
        <f t="shared" si="77"/>
        <v>2301221.6969670365</v>
      </c>
      <c r="J275" s="6">
        <f t="shared" si="61"/>
        <v>1271.4201349029968</v>
      </c>
      <c r="K275" s="6">
        <f t="shared" si="62"/>
        <v>5565.9931190001098</v>
      </c>
      <c r="L275" s="6">
        <f t="shared" si="63"/>
        <v>395.00937844120944</v>
      </c>
      <c r="M275" s="6">
        <f t="shared" si="64"/>
        <v>165.28461753738958</v>
      </c>
      <c r="N275" s="6">
        <f t="shared" si="70"/>
        <v>5005.6991230215108</v>
      </c>
      <c r="O275" s="6">
        <f t="shared" si="78"/>
        <v>6903.6650909011014</v>
      </c>
      <c r="P275" s="6">
        <f t="shared" si="65"/>
        <v>948.9829839397953</v>
      </c>
      <c r="Q275" s="6">
        <f t="shared" si="71"/>
        <v>376815.95981019054</v>
      </c>
      <c r="R275" s="6">
        <f t="shared" si="72"/>
        <v>138073.30181802218</v>
      </c>
      <c r="S275" s="6">
        <f t="shared" si="73"/>
        <v>-135721.5868553055</v>
      </c>
      <c r="T275" s="6">
        <f t="shared" si="66"/>
        <v>899262.17675548734</v>
      </c>
      <c r="U275" s="6">
        <f t="shared" si="67"/>
        <v>899262.17675548734</v>
      </c>
    </row>
    <row r="276" spans="1:21" x14ac:dyDescent="0.25">
      <c r="A276" s="1">
        <v>257</v>
      </c>
      <c r="B276" s="6">
        <f t="shared" si="74"/>
        <v>361848.7354941009</v>
      </c>
      <c r="C276" s="6">
        <f t="shared" si="68"/>
        <v>4294.5729840971126</v>
      </c>
      <c r="D276" s="6">
        <f t="shared" si="75"/>
        <v>2786.8699195383588</v>
      </c>
      <c r="E276" s="6">
        <f t="shared" si="76"/>
        <v>1507.7030645587538</v>
      </c>
      <c r="F276" s="6">
        <f t="shared" si="69"/>
        <v>1507.7030645587538</v>
      </c>
      <c r="G276" s="6"/>
      <c r="H276" s="6">
        <f t="shared" ref="H276:H339" si="79">B276-D276</f>
        <v>359061.86557456251</v>
      </c>
      <c r="I276" s="6">
        <f t="shared" si="77"/>
        <v>2308755.2979840566</v>
      </c>
      <c r="J276" s="6">
        <f t="shared" ref="J276:J339" si="80">$I$20*POWER(1 + 2%, A276/$B$6)*$B$9/$B$6</f>
        <v>1273.5199886246876</v>
      </c>
      <c r="K276" s="6">
        <f t="shared" ref="K276:K339" si="81">C276+J276</f>
        <v>5568.0929727217999</v>
      </c>
      <c r="L276" s="6">
        <f t="shared" ref="L276:L339" si="82" xml:space="preserve"> E276 * $B$10</f>
        <v>392.00279678527602</v>
      </c>
      <c r="M276" s="6">
        <f t="shared" ref="M276:M339" si="83" xml:space="preserve"> J276 * $B$10 * (1 - $I$5)</f>
        <v>165.5575985212094</v>
      </c>
      <c r="N276" s="6">
        <f t="shared" si="70"/>
        <v>5010.5325774153152</v>
      </c>
      <c r="O276" s="6">
        <f t="shared" si="78"/>
        <v>6926.2658939521625</v>
      </c>
      <c r="P276" s="6">
        <f t="shared" ref="P276:P339" si="84">(O276 * $I$4) - (N276 * $I$5) - IF(A276&gt;$I$13, 0, $I$12)</f>
        <v>957.86665826842363</v>
      </c>
      <c r="Q276" s="6">
        <f t="shared" si="71"/>
        <v>378554.07991172414</v>
      </c>
      <c r="R276" s="6">
        <f t="shared" si="72"/>
        <v>138525.3178790434</v>
      </c>
      <c r="S276" s="6">
        <f t="shared" si="73"/>
        <v>-137298.25120126078</v>
      </c>
      <c r="T276" s="6">
        <f t="shared" ref="T276:T339" si="85">(I276-B276-R276)*$I$5-($I$11+($I$12*(IF(A276&lt;$I$13,A276-1,$I$13))))</f>
        <v>904190.62230545608</v>
      </c>
      <c r="U276" s="6">
        <f t="shared" ref="U276:U339" si="86" xml:space="preserve"> (I276-B276-R276) * (1-$I$5)+($I$11+($I$12*(IF(A276&lt;$I$13,A276-1,$I$13))))</f>
        <v>904190.62230545608</v>
      </c>
    </row>
    <row r="277" spans="1:21" x14ac:dyDescent="0.25">
      <c r="A277" s="1">
        <v>258</v>
      </c>
      <c r="B277" s="6">
        <f t="shared" si="74"/>
        <v>359061.86557456251</v>
      </c>
      <c r="C277" s="6">
        <f t="shared" ref="C277:C340" si="87">IF(B277&gt;0,$B$8,0)</f>
        <v>4294.5729840971126</v>
      </c>
      <c r="D277" s="6">
        <f t="shared" si="75"/>
        <v>2798.4818775364356</v>
      </c>
      <c r="E277" s="6">
        <f t="shared" si="76"/>
        <v>1496.0911065606772</v>
      </c>
      <c r="F277" s="6">
        <f t="shared" ref="F277:F340" si="88">MIN(B277, 750000)/B277 * E277</f>
        <v>1496.0911065606772</v>
      </c>
      <c r="G277" s="6"/>
      <c r="H277" s="6">
        <f t="shared" si="79"/>
        <v>356263.38369702606</v>
      </c>
      <c r="I277" s="6">
        <f t="shared" si="77"/>
        <v>2316313.5620504296</v>
      </c>
      <c r="J277" s="6">
        <f t="shared" si="80"/>
        <v>1275.6233104255216</v>
      </c>
      <c r="K277" s="6">
        <f t="shared" si="81"/>
        <v>5570.1962945226342</v>
      </c>
      <c r="L277" s="6">
        <f t="shared" si="82"/>
        <v>388.98368770577611</v>
      </c>
      <c r="M277" s="6">
        <f t="shared" si="83"/>
        <v>165.83103035531781</v>
      </c>
      <c r="N277" s="6">
        <f t="shared" ref="N277:N340" si="89">K277-L277-M277</f>
        <v>5015.3815764615401</v>
      </c>
      <c r="O277" s="6">
        <f t="shared" si="78"/>
        <v>6948.9406861512816</v>
      </c>
      <c r="P277" s="6">
        <f t="shared" si="84"/>
        <v>966.77955484487075</v>
      </c>
      <c r="Q277" s="6">
        <f t="shared" ref="Q277:Q340" si="90" xml:space="preserve"> Q276 * POWER(1+$B$12, 1/$B$6) - P277 + ($B$14 * $I$6)</f>
        <v>380293.11470043613</v>
      </c>
      <c r="R277" s="6">
        <f t="shared" ref="R277:R340" si="91" xml:space="preserve"> I277 * $B$15</f>
        <v>138978.81372302579</v>
      </c>
      <c r="S277" s="6">
        <f t="shared" ref="S277:S340" si="92" xml:space="preserve"> Q277 - ((I277 - $B$1) * $I$5) + R277</f>
        <v>-138884.85260175291</v>
      </c>
      <c r="T277" s="6">
        <f t="shared" si="85"/>
        <v>909136.44137642067</v>
      </c>
      <c r="U277" s="6">
        <f t="shared" si="86"/>
        <v>909136.44137642067</v>
      </c>
    </row>
    <row r="278" spans="1:21" x14ac:dyDescent="0.25">
      <c r="A278" s="1">
        <v>259</v>
      </c>
      <c r="B278" s="6">
        <f t="shared" ref="B278:B341" si="93">H277</f>
        <v>356263.38369702606</v>
      </c>
      <c r="C278" s="6">
        <f t="shared" si="87"/>
        <v>4294.5729840971126</v>
      </c>
      <c r="D278" s="6">
        <f t="shared" ref="D278:D341" si="94">C278-E278</f>
        <v>2810.1422186928376</v>
      </c>
      <c r="E278" s="6">
        <f t="shared" ref="E278:E341" si="95">B278*($B$4/$B$6)</f>
        <v>1484.4307654042752</v>
      </c>
      <c r="F278" s="6">
        <f t="shared" si="88"/>
        <v>1484.4307654042752</v>
      </c>
      <c r="G278" s="6"/>
      <c r="H278" s="6">
        <f t="shared" si="79"/>
        <v>353453.24147833325</v>
      </c>
      <c r="I278" s="6">
        <f t="shared" ref="I278:I341" si="96">I277*POWER(1+$B$13, 1/$B$6)</f>
        <v>2323896.5699065612</v>
      </c>
      <c r="J278" s="6">
        <f t="shared" si="80"/>
        <v>1277.7301060333139</v>
      </c>
      <c r="K278" s="6">
        <f t="shared" si="81"/>
        <v>5572.3030901304264</v>
      </c>
      <c r="L278" s="6">
        <f t="shared" si="82"/>
        <v>385.95199900511159</v>
      </c>
      <c r="M278" s="6">
        <f t="shared" si="83"/>
        <v>166.10491378433082</v>
      </c>
      <c r="N278" s="6">
        <f t="shared" si="89"/>
        <v>5020.2461773409841</v>
      </c>
      <c r="O278" s="6">
        <f t="shared" ref="O278:O341" si="97">O277 * POWER(1 + $B$13, 1/$B$6)</f>
        <v>6971.6897097196761</v>
      </c>
      <c r="P278" s="6">
        <f t="shared" si="84"/>
        <v>975.721766189346</v>
      </c>
      <c r="Q278" s="6">
        <f t="shared" si="90"/>
        <v>382033.04003333277</v>
      </c>
      <c r="R278" s="6">
        <f t="shared" si="91"/>
        <v>139433.79419439367</v>
      </c>
      <c r="S278" s="6">
        <f t="shared" si="92"/>
        <v>-140481.45072555414</v>
      </c>
      <c r="T278" s="6">
        <f t="shared" si="85"/>
        <v>914099.69600757072</v>
      </c>
      <c r="U278" s="6">
        <f t="shared" si="86"/>
        <v>914099.69600757072</v>
      </c>
    </row>
    <row r="279" spans="1:21" x14ac:dyDescent="0.25">
      <c r="A279" s="1">
        <v>260</v>
      </c>
      <c r="B279" s="6">
        <f t="shared" si="93"/>
        <v>353453.24147833325</v>
      </c>
      <c r="C279" s="6">
        <f t="shared" si="87"/>
        <v>4294.5729840971126</v>
      </c>
      <c r="D279" s="6">
        <f t="shared" si="94"/>
        <v>2821.8511446040575</v>
      </c>
      <c r="E279" s="6">
        <f t="shared" si="95"/>
        <v>1472.7218394930551</v>
      </c>
      <c r="F279" s="6">
        <f t="shared" si="88"/>
        <v>1472.7218394930551</v>
      </c>
      <c r="G279" s="6"/>
      <c r="H279" s="6">
        <f t="shared" si="79"/>
        <v>350631.39033372921</v>
      </c>
      <c r="I279" s="6">
        <f t="shared" si="96"/>
        <v>2331504.4025571798</v>
      </c>
      <c r="J279" s="6">
        <f t="shared" si="80"/>
        <v>1279.8403811853391</v>
      </c>
      <c r="K279" s="6">
        <f t="shared" si="81"/>
        <v>5574.4133652824512</v>
      </c>
      <c r="L279" s="6">
        <f t="shared" si="82"/>
        <v>382.90767826819433</v>
      </c>
      <c r="M279" s="6">
        <f t="shared" si="83"/>
        <v>166.37924955409409</v>
      </c>
      <c r="N279" s="6">
        <f t="shared" si="89"/>
        <v>5025.1264374601633</v>
      </c>
      <c r="O279" s="6">
        <f t="shared" si="97"/>
        <v>6994.5132076715327</v>
      </c>
      <c r="P279" s="6">
        <f t="shared" si="84"/>
        <v>984.69338510568468</v>
      </c>
      <c r="Q279" s="6">
        <f t="shared" si="90"/>
        <v>383773.83153810847</v>
      </c>
      <c r="R279" s="6">
        <f t="shared" si="91"/>
        <v>139890.26415343079</v>
      </c>
      <c r="S279" s="6">
        <f t="shared" si="92"/>
        <v>-142088.10558705064</v>
      </c>
      <c r="T279" s="6">
        <f t="shared" si="85"/>
        <v>919080.44846270792</v>
      </c>
      <c r="U279" s="6">
        <f t="shared" si="86"/>
        <v>919080.44846270792</v>
      </c>
    </row>
    <row r="280" spans="1:21" x14ac:dyDescent="0.25">
      <c r="A280" s="1">
        <v>261</v>
      </c>
      <c r="B280" s="6">
        <f t="shared" si="93"/>
        <v>350631.39033372921</v>
      </c>
      <c r="C280" s="6">
        <f t="shared" si="87"/>
        <v>4294.5729840971126</v>
      </c>
      <c r="D280" s="6">
        <f t="shared" si="94"/>
        <v>2833.6088577065739</v>
      </c>
      <c r="E280" s="6">
        <f t="shared" si="95"/>
        <v>1460.9641263905385</v>
      </c>
      <c r="F280" s="6">
        <f t="shared" si="88"/>
        <v>1460.9641263905385</v>
      </c>
      <c r="G280" s="6"/>
      <c r="H280" s="6">
        <f t="shared" si="79"/>
        <v>347797.78147602262</v>
      </c>
      <c r="I280" s="6">
        <f t="shared" si="96"/>
        <v>2339137.1412722031</v>
      </c>
      <c r="J280" s="6">
        <f t="shared" si="80"/>
        <v>1281.9541416283471</v>
      </c>
      <c r="K280" s="6">
        <f t="shared" si="81"/>
        <v>5576.5271257254599</v>
      </c>
      <c r="L280" s="6">
        <f t="shared" si="82"/>
        <v>379.85067286154003</v>
      </c>
      <c r="M280" s="6">
        <f t="shared" si="83"/>
        <v>166.65403841168512</v>
      </c>
      <c r="N280" s="6">
        <f t="shared" si="89"/>
        <v>5030.0224144522344</v>
      </c>
      <c r="O280" s="6">
        <f t="shared" si="97"/>
        <v>7017.411423816603</v>
      </c>
      <c r="P280" s="6">
        <f t="shared" si="84"/>
        <v>993.69450468218429</v>
      </c>
      <c r="Q280" s="6">
        <f t="shared" si="90"/>
        <v>385515.46461156482</v>
      </c>
      <c r="R280" s="6">
        <f t="shared" si="91"/>
        <v>140348.22847633218</v>
      </c>
      <c r="S280" s="6">
        <f t="shared" si="92"/>
        <v>-143704.87754820453</v>
      </c>
      <c r="T280" s="6">
        <f t="shared" si="85"/>
        <v>924078.76123107073</v>
      </c>
      <c r="U280" s="6">
        <f t="shared" si="86"/>
        <v>924078.76123107073</v>
      </c>
    </row>
    <row r="281" spans="1:21" x14ac:dyDescent="0.25">
      <c r="A281" s="1">
        <v>262</v>
      </c>
      <c r="B281" s="6">
        <f t="shared" si="93"/>
        <v>347797.78147602262</v>
      </c>
      <c r="C281" s="6">
        <f t="shared" si="87"/>
        <v>4294.5729840971126</v>
      </c>
      <c r="D281" s="6">
        <f t="shared" si="94"/>
        <v>2845.4155612803515</v>
      </c>
      <c r="E281" s="6">
        <f t="shared" si="95"/>
        <v>1449.1574228167608</v>
      </c>
      <c r="F281" s="6">
        <f t="shared" si="88"/>
        <v>1449.1574228167608</v>
      </c>
      <c r="G281" s="6"/>
      <c r="H281" s="6">
        <f t="shared" si="79"/>
        <v>344952.36591474229</v>
      </c>
      <c r="I281" s="6">
        <f t="shared" si="96"/>
        <v>2346794.867587605</v>
      </c>
      <c r="J281" s="6">
        <f t="shared" si="80"/>
        <v>1284.0713931185794</v>
      </c>
      <c r="K281" s="6">
        <f t="shared" si="81"/>
        <v>5578.6443772156917</v>
      </c>
      <c r="L281" s="6">
        <f t="shared" si="82"/>
        <v>376.78092993235782</v>
      </c>
      <c r="M281" s="6">
        <f t="shared" si="83"/>
        <v>166.92928110541533</v>
      </c>
      <c r="N281" s="6">
        <f t="shared" si="89"/>
        <v>5034.9341661779181</v>
      </c>
      <c r="O281" s="6">
        <f t="shared" si="97"/>
        <v>7040.3846027628088</v>
      </c>
      <c r="P281" s="6">
        <f t="shared" si="84"/>
        <v>1002.7252182924453</v>
      </c>
      <c r="Q281" s="6">
        <f t="shared" si="90"/>
        <v>387257.91441801976</v>
      </c>
      <c r="R281" s="6">
        <f t="shared" si="91"/>
        <v>140807.69205525631</v>
      </c>
      <c r="S281" s="6">
        <f t="shared" si="92"/>
        <v>-145331.82732052644</v>
      </c>
      <c r="T281" s="6">
        <f t="shared" si="85"/>
        <v>929094.69702816301</v>
      </c>
      <c r="U281" s="6">
        <f t="shared" si="86"/>
        <v>929094.69702816301</v>
      </c>
    </row>
    <row r="282" spans="1:21" x14ac:dyDescent="0.25">
      <c r="A282" s="1">
        <v>263</v>
      </c>
      <c r="B282" s="6">
        <f t="shared" si="93"/>
        <v>344952.36591474229</v>
      </c>
      <c r="C282" s="6">
        <f t="shared" si="87"/>
        <v>4294.5729840971126</v>
      </c>
      <c r="D282" s="6">
        <f t="shared" si="94"/>
        <v>2857.2714594523532</v>
      </c>
      <c r="E282" s="6">
        <f t="shared" si="95"/>
        <v>1437.3015246447594</v>
      </c>
      <c r="F282" s="6">
        <f t="shared" si="88"/>
        <v>1437.3015246447594</v>
      </c>
      <c r="G282" s="6"/>
      <c r="H282" s="6">
        <f t="shared" si="79"/>
        <v>342095.09445528995</v>
      </c>
      <c r="I282" s="6">
        <f t="shared" si="96"/>
        <v>2354477.663306287</v>
      </c>
      <c r="J282" s="6">
        <f t="shared" si="80"/>
        <v>1286.192141421785</v>
      </c>
      <c r="K282" s="6">
        <f t="shared" si="81"/>
        <v>5580.7651255188975</v>
      </c>
      <c r="L282" s="6">
        <f t="shared" si="82"/>
        <v>373.69839640763746</v>
      </c>
      <c r="M282" s="6">
        <f t="shared" si="83"/>
        <v>167.20497838483206</v>
      </c>
      <c r="N282" s="6">
        <f t="shared" si="89"/>
        <v>5039.861750726428</v>
      </c>
      <c r="O282" s="6">
        <f t="shared" si="97"/>
        <v>7063.4329899188542</v>
      </c>
      <c r="P282" s="6">
        <f t="shared" si="84"/>
        <v>1011.7856195962131</v>
      </c>
      <c r="Q282" s="6">
        <f t="shared" si="90"/>
        <v>389001.1558877069</v>
      </c>
      <c r="R282" s="6">
        <f t="shared" si="91"/>
        <v>141268.65979837722</v>
      </c>
      <c r="S282" s="6">
        <f t="shared" si="92"/>
        <v>-146969.01596705939</v>
      </c>
      <c r="T282" s="6">
        <f t="shared" si="85"/>
        <v>934128.3187965838</v>
      </c>
      <c r="U282" s="6">
        <f t="shared" si="86"/>
        <v>934128.3187965838</v>
      </c>
    </row>
    <row r="283" spans="1:21" x14ac:dyDescent="0.25">
      <c r="A283" s="1">
        <v>264</v>
      </c>
      <c r="B283" s="6">
        <f t="shared" si="93"/>
        <v>342095.09445528995</v>
      </c>
      <c r="C283" s="6">
        <f t="shared" si="87"/>
        <v>4294.5729840971126</v>
      </c>
      <c r="D283" s="6">
        <f t="shared" si="94"/>
        <v>2869.1767572000708</v>
      </c>
      <c r="E283" s="6">
        <f t="shared" si="95"/>
        <v>1425.3962268970415</v>
      </c>
      <c r="F283" s="6">
        <f t="shared" si="88"/>
        <v>1425.3962268970415</v>
      </c>
      <c r="G283" s="6"/>
      <c r="H283" s="6">
        <f t="shared" si="79"/>
        <v>339225.91769808985</v>
      </c>
      <c r="I283" s="6">
        <f t="shared" si="96"/>
        <v>2362185.6104989517</v>
      </c>
      <c r="J283" s="6">
        <f t="shared" si="80"/>
        <v>1288.3163923132331</v>
      </c>
      <c r="K283" s="6">
        <f t="shared" si="81"/>
        <v>5582.8893764103459</v>
      </c>
      <c r="L283" s="6">
        <f t="shared" si="82"/>
        <v>370.60301899323082</v>
      </c>
      <c r="M283" s="6">
        <f t="shared" si="83"/>
        <v>167.4811310007203</v>
      </c>
      <c r="N283" s="6">
        <f t="shared" si="89"/>
        <v>5044.8052264163953</v>
      </c>
      <c r="O283" s="6">
        <f t="shared" si="97"/>
        <v>7086.5568314968477</v>
      </c>
      <c r="P283" s="6">
        <f t="shared" si="84"/>
        <v>1020.8758025402262</v>
      </c>
      <c r="Q283" s="6">
        <f t="shared" si="90"/>
        <v>390745.16371516499</v>
      </c>
      <c r="R283" s="6">
        <f t="shared" si="91"/>
        <v>141731.1366299371</v>
      </c>
      <c r="S283" s="6">
        <f t="shared" si="92"/>
        <v>-148616.50490437378</v>
      </c>
      <c r="T283" s="6">
        <f t="shared" si="85"/>
        <v>939179.68970686244</v>
      </c>
      <c r="U283" s="6">
        <f t="shared" si="86"/>
        <v>939179.68970686244</v>
      </c>
    </row>
    <row r="284" spans="1:21" x14ac:dyDescent="0.25">
      <c r="A284" s="1">
        <v>265</v>
      </c>
      <c r="B284" s="6">
        <f t="shared" si="93"/>
        <v>339225.91769808985</v>
      </c>
      <c r="C284" s="6">
        <f t="shared" si="87"/>
        <v>4294.5729840971126</v>
      </c>
      <c r="D284" s="6">
        <f t="shared" si="94"/>
        <v>2881.1316603550713</v>
      </c>
      <c r="E284" s="6">
        <f t="shared" si="95"/>
        <v>1413.441323742041</v>
      </c>
      <c r="F284" s="6">
        <f t="shared" si="88"/>
        <v>1413.441323742041</v>
      </c>
      <c r="G284" s="6"/>
      <c r="H284" s="6">
        <f t="shared" si="79"/>
        <v>336344.78603773477</v>
      </c>
      <c r="I284" s="6">
        <f t="shared" si="96"/>
        <v>2369918.7915049801</v>
      </c>
      <c r="J284" s="6">
        <f t="shared" si="80"/>
        <v>1290.4441515777353</v>
      </c>
      <c r="K284" s="6">
        <f t="shared" si="81"/>
        <v>5585.0171356748479</v>
      </c>
      <c r="L284" s="6">
        <f t="shared" si="82"/>
        <v>367.49474417293067</v>
      </c>
      <c r="M284" s="6">
        <f t="shared" si="83"/>
        <v>167.75773970510559</v>
      </c>
      <c r="N284" s="6">
        <f t="shared" si="89"/>
        <v>5049.7646517968114</v>
      </c>
      <c r="O284" s="6">
        <f t="shared" si="97"/>
        <v>7109.7563745149328</v>
      </c>
      <c r="P284" s="6">
        <f t="shared" si="84"/>
        <v>1029.9958613590607</v>
      </c>
      <c r="Q284" s="6">
        <f t="shared" si="90"/>
        <v>392489.91235761746</v>
      </c>
      <c r="R284" s="6">
        <f t="shared" si="91"/>
        <v>142195.12749029879</v>
      </c>
      <c r="S284" s="6">
        <f t="shared" si="92"/>
        <v>-150274.35590457378</v>
      </c>
      <c r="T284" s="6">
        <f t="shared" si="85"/>
        <v>944248.87315829564</v>
      </c>
      <c r="U284" s="6">
        <f t="shared" si="86"/>
        <v>944248.87315829564</v>
      </c>
    </row>
    <row r="285" spans="1:21" x14ac:dyDescent="0.25">
      <c r="A285" s="1">
        <v>266</v>
      </c>
      <c r="B285" s="6">
        <f t="shared" si="93"/>
        <v>336344.78603773477</v>
      </c>
      <c r="C285" s="6">
        <f t="shared" si="87"/>
        <v>4294.5729840971126</v>
      </c>
      <c r="D285" s="6">
        <f t="shared" si="94"/>
        <v>2893.1363756065512</v>
      </c>
      <c r="E285" s="6">
        <f t="shared" si="95"/>
        <v>1401.4366084905614</v>
      </c>
      <c r="F285" s="6">
        <f t="shared" si="88"/>
        <v>1401.4366084905614</v>
      </c>
      <c r="G285" s="6"/>
      <c r="H285" s="6">
        <f t="shared" si="79"/>
        <v>333451.64966212824</v>
      </c>
      <c r="I285" s="6">
        <f t="shared" si="96"/>
        <v>2377677.2889333107</v>
      </c>
      <c r="J285" s="6">
        <f t="shared" si="80"/>
        <v>1292.5754250096536</v>
      </c>
      <c r="K285" s="6">
        <f t="shared" si="81"/>
        <v>5587.1484091067659</v>
      </c>
      <c r="L285" s="6">
        <f t="shared" si="82"/>
        <v>364.373518207546</v>
      </c>
      <c r="M285" s="6">
        <f t="shared" si="83"/>
        <v>168.03480525125497</v>
      </c>
      <c r="N285" s="6">
        <f t="shared" si="89"/>
        <v>5054.7400856479653</v>
      </c>
      <c r="O285" s="6">
        <f t="shared" si="97"/>
        <v>7133.0318667999245</v>
      </c>
      <c r="P285" s="6">
        <f t="shared" si="84"/>
        <v>1039.1458905759796</v>
      </c>
      <c r="Q285" s="6">
        <f t="shared" si="90"/>
        <v>394235.37603334192</v>
      </c>
      <c r="R285" s="6">
        <f t="shared" si="91"/>
        <v>142660.63733599865</v>
      </c>
      <c r="S285" s="6">
        <f t="shared" si="92"/>
        <v>-151942.63109731476</v>
      </c>
      <c r="T285" s="6">
        <f t="shared" si="85"/>
        <v>949335.93277978862</v>
      </c>
      <c r="U285" s="6">
        <f t="shared" si="86"/>
        <v>949335.93277978862</v>
      </c>
    </row>
    <row r="286" spans="1:21" x14ac:dyDescent="0.25">
      <c r="A286" s="1">
        <v>267</v>
      </c>
      <c r="B286" s="6">
        <f t="shared" si="93"/>
        <v>333451.64966212824</v>
      </c>
      <c r="C286" s="6">
        <f t="shared" si="87"/>
        <v>4294.5729840971126</v>
      </c>
      <c r="D286" s="6">
        <f t="shared" si="94"/>
        <v>2905.1911105049116</v>
      </c>
      <c r="E286" s="6">
        <f t="shared" si="95"/>
        <v>1389.3818735922009</v>
      </c>
      <c r="F286" s="6">
        <f t="shared" si="88"/>
        <v>1389.3818735922009</v>
      </c>
      <c r="G286" s="6"/>
      <c r="H286" s="6">
        <f t="shared" si="79"/>
        <v>330546.45855162333</v>
      </c>
      <c r="I286" s="6">
        <f t="shared" si="96"/>
        <v>2385461.1856633225</v>
      </c>
      <c r="J286" s="6">
        <f t="shared" si="80"/>
        <v>1294.710218412921</v>
      </c>
      <c r="K286" s="6">
        <f t="shared" si="81"/>
        <v>5589.2832025100333</v>
      </c>
      <c r="L286" s="6">
        <f t="shared" si="82"/>
        <v>361.23928713397225</v>
      </c>
      <c r="M286" s="6">
        <f t="shared" si="83"/>
        <v>168.31232839367973</v>
      </c>
      <c r="N286" s="6">
        <f t="shared" si="89"/>
        <v>5059.7315869823815</v>
      </c>
      <c r="O286" s="6">
        <f t="shared" si="97"/>
        <v>7156.3835569899602</v>
      </c>
      <c r="P286" s="6">
        <f t="shared" si="84"/>
        <v>1048.3259850037894</v>
      </c>
      <c r="Q286" s="6">
        <f t="shared" si="90"/>
        <v>395981.52872002957</v>
      </c>
      <c r="R286" s="6">
        <f t="shared" si="91"/>
        <v>143127.67113979935</v>
      </c>
      <c r="S286" s="6">
        <f t="shared" si="92"/>
        <v>-153621.39297183231</v>
      </c>
      <c r="T286" s="6">
        <f t="shared" si="85"/>
        <v>954440.93243069749</v>
      </c>
      <c r="U286" s="6">
        <f t="shared" si="86"/>
        <v>954440.93243069749</v>
      </c>
    </row>
    <row r="287" spans="1:21" x14ac:dyDescent="0.25">
      <c r="A287" s="1">
        <v>268</v>
      </c>
      <c r="B287" s="6">
        <f t="shared" si="93"/>
        <v>330546.45855162333</v>
      </c>
      <c r="C287" s="6">
        <f t="shared" si="87"/>
        <v>4294.5729840971126</v>
      </c>
      <c r="D287" s="6">
        <f t="shared" si="94"/>
        <v>2917.2960734653489</v>
      </c>
      <c r="E287" s="6">
        <f t="shared" si="95"/>
        <v>1377.2769106317639</v>
      </c>
      <c r="F287" s="6">
        <f t="shared" si="88"/>
        <v>1377.2769106317639</v>
      </c>
      <c r="G287" s="6"/>
      <c r="H287" s="6">
        <f t="shared" si="79"/>
        <v>327629.16247815796</v>
      </c>
      <c r="I287" s="6">
        <f t="shared" si="96"/>
        <v>2393270.5648457198</v>
      </c>
      <c r="J287" s="6">
        <f t="shared" si="80"/>
        <v>1296.8485376010567</v>
      </c>
      <c r="K287" s="6">
        <f t="shared" si="81"/>
        <v>5591.4215216981693</v>
      </c>
      <c r="L287" s="6">
        <f t="shared" si="82"/>
        <v>358.09199676425862</v>
      </c>
      <c r="M287" s="6">
        <f t="shared" si="83"/>
        <v>168.59030988813737</v>
      </c>
      <c r="N287" s="6">
        <f t="shared" si="89"/>
        <v>5064.7392150457736</v>
      </c>
      <c r="O287" s="6">
        <f t="shared" si="97"/>
        <v>7179.8116945371521</v>
      </c>
      <c r="P287" s="6">
        <f t="shared" si="84"/>
        <v>1057.5362397456893</v>
      </c>
      <c r="Q287" s="6">
        <f t="shared" si="90"/>
        <v>397728.34415313444</v>
      </c>
      <c r="R287" s="6">
        <f t="shared" si="91"/>
        <v>143596.2338907432</v>
      </c>
      <c r="S287" s="6">
        <f t="shared" si="92"/>
        <v>-155310.70437898228</v>
      </c>
      <c r="T287" s="6">
        <f t="shared" si="85"/>
        <v>959563.93620167661</v>
      </c>
      <c r="U287" s="6">
        <f t="shared" si="86"/>
        <v>959563.93620167661</v>
      </c>
    </row>
    <row r="288" spans="1:21" x14ac:dyDescent="0.25">
      <c r="A288" s="1">
        <v>269</v>
      </c>
      <c r="B288" s="6">
        <f t="shared" si="93"/>
        <v>327629.16247815796</v>
      </c>
      <c r="C288" s="6">
        <f t="shared" si="87"/>
        <v>4294.5729840971126</v>
      </c>
      <c r="D288" s="6">
        <f t="shared" si="94"/>
        <v>2929.4514737714544</v>
      </c>
      <c r="E288" s="6">
        <f t="shared" si="95"/>
        <v>1365.1215103256582</v>
      </c>
      <c r="F288" s="6">
        <f t="shared" si="88"/>
        <v>1365.1215103256582</v>
      </c>
      <c r="G288" s="6"/>
      <c r="H288" s="6">
        <f t="shared" si="79"/>
        <v>324699.71100438648</v>
      </c>
      <c r="I288" s="6">
        <f t="shared" si="96"/>
        <v>2401105.5099034212</v>
      </c>
      <c r="J288" s="6">
        <f t="shared" si="80"/>
        <v>1298.9903883971813</v>
      </c>
      <c r="K288" s="6">
        <f t="shared" si="81"/>
        <v>5593.5633724942936</v>
      </c>
      <c r="L288" s="6">
        <f t="shared" si="82"/>
        <v>354.93159268467116</v>
      </c>
      <c r="M288" s="6">
        <f t="shared" si="83"/>
        <v>168.86875049163356</v>
      </c>
      <c r="N288" s="6">
        <f t="shared" si="89"/>
        <v>5069.7630293179891</v>
      </c>
      <c r="O288" s="6">
        <f t="shared" si="97"/>
        <v>7203.3165297102551</v>
      </c>
      <c r="P288" s="6">
        <f t="shared" si="84"/>
        <v>1066.776750196133</v>
      </c>
      <c r="Q288" s="6">
        <f t="shared" si="90"/>
        <v>399475.79582421266</v>
      </c>
      <c r="R288" s="6">
        <f t="shared" si="91"/>
        <v>144066.33059420527</v>
      </c>
      <c r="S288" s="6">
        <f t="shared" si="92"/>
        <v>-157010.62853329265</v>
      </c>
      <c r="T288" s="6">
        <f t="shared" si="85"/>
        <v>964705.00841552892</v>
      </c>
      <c r="U288" s="6">
        <f t="shared" si="86"/>
        <v>964705.00841552892</v>
      </c>
    </row>
    <row r="289" spans="1:21" x14ac:dyDescent="0.25">
      <c r="A289" s="1">
        <v>270</v>
      </c>
      <c r="B289" s="6">
        <f t="shared" si="93"/>
        <v>324699.71100438648</v>
      </c>
      <c r="C289" s="6">
        <f t="shared" si="87"/>
        <v>4294.5729840971126</v>
      </c>
      <c r="D289" s="6">
        <f t="shared" si="94"/>
        <v>2941.6575215788353</v>
      </c>
      <c r="E289" s="6">
        <f t="shared" si="95"/>
        <v>1352.9154625182771</v>
      </c>
      <c r="F289" s="6">
        <f t="shared" si="88"/>
        <v>1352.9154625182771</v>
      </c>
      <c r="G289" s="6"/>
      <c r="H289" s="6">
        <f t="shared" si="79"/>
        <v>321758.05348280765</v>
      </c>
      <c r="I289" s="6">
        <f t="shared" si="96"/>
        <v>2408966.104532449</v>
      </c>
      <c r="J289" s="6">
        <f t="shared" si="80"/>
        <v>1301.135776634032</v>
      </c>
      <c r="K289" s="6">
        <f t="shared" si="81"/>
        <v>5595.7087607311441</v>
      </c>
      <c r="L289" s="6">
        <f t="shared" si="82"/>
        <v>351.75802025475207</v>
      </c>
      <c r="M289" s="6">
        <f t="shared" si="83"/>
        <v>169.14765096242417</v>
      </c>
      <c r="N289" s="6">
        <f t="shared" si="89"/>
        <v>5074.8030895139673</v>
      </c>
      <c r="O289" s="6">
        <f t="shared" si="97"/>
        <v>7226.8983135973385</v>
      </c>
      <c r="P289" s="6">
        <f t="shared" si="84"/>
        <v>1076.0476120416856</v>
      </c>
      <c r="Q289" s="6">
        <f t="shared" si="90"/>
        <v>401223.85697925102</v>
      </c>
      <c r="R289" s="6">
        <f t="shared" si="91"/>
        <v>144537.96627194693</v>
      </c>
      <c r="S289" s="6">
        <f t="shared" si="92"/>
        <v>-158721.22901502656</v>
      </c>
      <c r="T289" s="6">
        <f t="shared" si="85"/>
        <v>969864.21362805786</v>
      </c>
      <c r="U289" s="6">
        <f t="shared" si="86"/>
        <v>969864.21362805786</v>
      </c>
    </row>
    <row r="290" spans="1:21" x14ac:dyDescent="0.25">
      <c r="A290" s="1">
        <v>271</v>
      </c>
      <c r="B290" s="6">
        <f t="shared" si="93"/>
        <v>321758.05348280765</v>
      </c>
      <c r="C290" s="6">
        <f t="shared" si="87"/>
        <v>4294.5729840971126</v>
      </c>
      <c r="D290" s="6">
        <f t="shared" si="94"/>
        <v>2953.9144279187476</v>
      </c>
      <c r="E290" s="6">
        <f t="shared" si="95"/>
        <v>1340.6585561783652</v>
      </c>
      <c r="F290" s="6">
        <f t="shared" si="88"/>
        <v>1340.6585561783652</v>
      </c>
      <c r="G290" s="6"/>
      <c r="H290" s="6">
        <f t="shared" si="79"/>
        <v>318804.13905488892</v>
      </c>
      <c r="I290" s="6">
        <f t="shared" si="96"/>
        <v>2416852.4327028259</v>
      </c>
      <c r="J290" s="6">
        <f t="shared" si="80"/>
        <v>1303.2847081539801</v>
      </c>
      <c r="K290" s="6">
        <f t="shared" si="81"/>
        <v>5597.8576922510929</v>
      </c>
      <c r="L290" s="6">
        <f t="shared" si="82"/>
        <v>348.57122460637498</v>
      </c>
      <c r="M290" s="6">
        <f t="shared" si="83"/>
        <v>169.4270120600174</v>
      </c>
      <c r="N290" s="6">
        <f t="shared" si="89"/>
        <v>5079.8594555847003</v>
      </c>
      <c r="O290" s="6">
        <f t="shared" si="97"/>
        <v>7250.5572981084688</v>
      </c>
      <c r="P290" s="6">
        <f t="shared" si="84"/>
        <v>1085.3489212618842</v>
      </c>
      <c r="Q290" s="6">
        <f t="shared" si="90"/>
        <v>402972.50061698584</v>
      </c>
      <c r="R290" s="6">
        <f t="shared" si="91"/>
        <v>145011.14596216954</v>
      </c>
      <c r="S290" s="6">
        <f t="shared" si="92"/>
        <v>-160442.56977225756</v>
      </c>
      <c r="T290" s="6">
        <f t="shared" si="85"/>
        <v>975041.61662892427</v>
      </c>
      <c r="U290" s="6">
        <f t="shared" si="86"/>
        <v>975041.61662892427</v>
      </c>
    </row>
    <row r="291" spans="1:21" x14ac:dyDescent="0.25">
      <c r="A291" s="1">
        <v>272</v>
      </c>
      <c r="B291" s="6">
        <f t="shared" si="93"/>
        <v>318804.13905488892</v>
      </c>
      <c r="C291" s="6">
        <f t="shared" si="87"/>
        <v>4294.5729840971126</v>
      </c>
      <c r="D291" s="6">
        <f t="shared" si="94"/>
        <v>2966.2224047017421</v>
      </c>
      <c r="E291" s="6">
        <f t="shared" si="95"/>
        <v>1328.3505793953705</v>
      </c>
      <c r="F291" s="6">
        <f t="shared" si="88"/>
        <v>1328.3505793953705</v>
      </c>
      <c r="G291" s="6"/>
      <c r="H291" s="6">
        <f t="shared" si="79"/>
        <v>315837.91665018717</v>
      </c>
      <c r="I291" s="6">
        <f t="shared" si="96"/>
        <v>2424764.5786594693</v>
      </c>
      <c r="J291" s="6">
        <f t="shared" si="80"/>
        <v>1305.4371888090459</v>
      </c>
      <c r="K291" s="6">
        <f t="shared" si="81"/>
        <v>5600.0101729061589</v>
      </c>
      <c r="L291" s="6">
        <f t="shared" si="82"/>
        <v>345.37115064279635</v>
      </c>
      <c r="M291" s="6">
        <f t="shared" si="83"/>
        <v>169.70683454517598</v>
      </c>
      <c r="N291" s="6">
        <f t="shared" si="89"/>
        <v>5084.9321877181865</v>
      </c>
      <c r="O291" s="6">
        <f t="shared" si="97"/>
        <v>7274.2937359783991</v>
      </c>
      <c r="P291" s="6">
        <f t="shared" si="84"/>
        <v>1094.6807741301063</v>
      </c>
      <c r="Q291" s="6">
        <f t="shared" si="90"/>
        <v>404721.69948721095</v>
      </c>
      <c r="R291" s="6">
        <f t="shared" si="91"/>
        <v>145485.87471956815</v>
      </c>
      <c r="S291" s="6">
        <f t="shared" si="92"/>
        <v>-162174.71512295553</v>
      </c>
      <c r="T291" s="6">
        <f t="shared" si="85"/>
        <v>980237.28244250617</v>
      </c>
      <c r="U291" s="6">
        <f t="shared" si="86"/>
        <v>980237.28244250617</v>
      </c>
    </row>
    <row r="292" spans="1:21" x14ac:dyDescent="0.25">
      <c r="A292" s="1">
        <v>273</v>
      </c>
      <c r="B292" s="6">
        <f t="shared" si="93"/>
        <v>315837.91665018717</v>
      </c>
      <c r="C292" s="6">
        <f t="shared" si="87"/>
        <v>4294.5729840971126</v>
      </c>
      <c r="D292" s="6">
        <f t="shared" si="94"/>
        <v>2978.5816647213328</v>
      </c>
      <c r="E292" s="6">
        <f t="shared" si="95"/>
        <v>1315.9913193757798</v>
      </c>
      <c r="F292" s="6">
        <f t="shared" si="88"/>
        <v>1315.9913193757798</v>
      </c>
      <c r="G292" s="6"/>
      <c r="H292" s="6">
        <f t="shared" si="79"/>
        <v>312859.33498546586</v>
      </c>
      <c r="I292" s="6">
        <f t="shared" si="96"/>
        <v>2432702.6269230936</v>
      </c>
      <c r="J292" s="6">
        <f t="shared" si="80"/>
        <v>1307.5932244609139</v>
      </c>
      <c r="K292" s="6">
        <f t="shared" si="81"/>
        <v>5602.1662085580265</v>
      </c>
      <c r="L292" s="6">
        <f t="shared" si="82"/>
        <v>342.15774303770274</v>
      </c>
      <c r="M292" s="6">
        <f t="shared" si="83"/>
        <v>169.98711917991881</v>
      </c>
      <c r="N292" s="6">
        <f t="shared" si="89"/>
        <v>5090.0213463404052</v>
      </c>
      <c r="O292" s="6">
        <f t="shared" si="97"/>
        <v>7298.107880769272</v>
      </c>
      <c r="P292" s="6">
        <f t="shared" si="84"/>
        <v>1104.0432672144334</v>
      </c>
      <c r="Q292" s="6">
        <f t="shared" si="90"/>
        <v>406471.42608907545</v>
      </c>
      <c r="R292" s="6">
        <f t="shared" si="91"/>
        <v>145962.1576153856</v>
      </c>
      <c r="S292" s="6">
        <f t="shared" si="92"/>
        <v>-163917.72975708573</v>
      </c>
      <c r="T292" s="6">
        <f t="shared" si="85"/>
        <v>985451.27632876043</v>
      </c>
      <c r="U292" s="6">
        <f t="shared" si="86"/>
        <v>985451.27632876043</v>
      </c>
    </row>
    <row r="293" spans="1:21" x14ac:dyDescent="0.25">
      <c r="A293" s="1">
        <v>274</v>
      </c>
      <c r="B293" s="6">
        <f t="shared" si="93"/>
        <v>312859.33498546586</v>
      </c>
      <c r="C293" s="6">
        <f t="shared" si="87"/>
        <v>4294.5729840971126</v>
      </c>
      <c r="D293" s="6">
        <f t="shared" si="94"/>
        <v>2990.9924216576715</v>
      </c>
      <c r="E293" s="6">
        <f t="shared" si="95"/>
        <v>1303.5805624394411</v>
      </c>
      <c r="F293" s="6">
        <f t="shared" si="88"/>
        <v>1303.5805624394411</v>
      </c>
      <c r="G293" s="6"/>
      <c r="H293" s="6">
        <f t="shared" si="79"/>
        <v>309868.3425638082</v>
      </c>
      <c r="I293" s="6">
        <f t="shared" si="96"/>
        <v>2440666.6622911114</v>
      </c>
      <c r="J293" s="6">
        <f t="shared" si="80"/>
        <v>1309.7528209809511</v>
      </c>
      <c r="K293" s="6">
        <f t="shared" si="81"/>
        <v>5604.3258050780641</v>
      </c>
      <c r="L293" s="6">
        <f t="shared" si="82"/>
        <v>338.93094623425469</v>
      </c>
      <c r="M293" s="6">
        <f t="shared" si="83"/>
        <v>170.26786672752365</v>
      </c>
      <c r="N293" s="6">
        <f t="shared" si="89"/>
        <v>5095.1269921162857</v>
      </c>
      <c r="O293" s="6">
        <f t="shared" si="97"/>
        <v>7321.9999868733257</v>
      </c>
      <c r="P293" s="6">
        <f t="shared" si="84"/>
        <v>1113.43649737852</v>
      </c>
      <c r="Q293" s="6">
        <f t="shared" si="90"/>
        <v>408221.65266937105</v>
      </c>
      <c r="R293" s="6">
        <f t="shared" si="91"/>
        <v>146439.99973746669</v>
      </c>
      <c r="S293" s="6">
        <f t="shared" si="92"/>
        <v>-165671.67873871798</v>
      </c>
      <c r="T293" s="6">
        <f t="shared" si="85"/>
        <v>990683.6637840895</v>
      </c>
      <c r="U293" s="6">
        <f t="shared" si="86"/>
        <v>990683.6637840895</v>
      </c>
    </row>
    <row r="294" spans="1:21" x14ac:dyDescent="0.25">
      <c r="A294" s="1">
        <v>275</v>
      </c>
      <c r="B294" s="6">
        <f t="shared" si="93"/>
        <v>309868.3425638082</v>
      </c>
      <c r="C294" s="6">
        <f t="shared" si="87"/>
        <v>4294.5729840971126</v>
      </c>
      <c r="D294" s="6">
        <f t="shared" si="94"/>
        <v>3003.4548900812451</v>
      </c>
      <c r="E294" s="6">
        <f t="shared" si="95"/>
        <v>1291.1180940158674</v>
      </c>
      <c r="F294" s="6">
        <f t="shared" si="88"/>
        <v>1291.1180940158674</v>
      </c>
      <c r="G294" s="6"/>
      <c r="H294" s="6">
        <f t="shared" si="79"/>
        <v>306864.88767372695</v>
      </c>
      <c r="I294" s="6">
        <f t="shared" si="96"/>
        <v>2448656.7698385403</v>
      </c>
      <c r="J294" s="6">
        <f t="shared" si="80"/>
        <v>1311.9159842502206</v>
      </c>
      <c r="K294" s="6">
        <f t="shared" si="81"/>
        <v>5606.488968347333</v>
      </c>
      <c r="L294" s="6">
        <f t="shared" si="82"/>
        <v>335.69070444412552</v>
      </c>
      <c r="M294" s="6">
        <f t="shared" si="83"/>
        <v>170.54907795252868</v>
      </c>
      <c r="N294" s="6">
        <f t="shared" si="89"/>
        <v>5100.2491859506781</v>
      </c>
      <c r="O294" s="6">
        <f t="shared" si="97"/>
        <v>7345.9703095156128</v>
      </c>
      <c r="P294" s="6">
        <f t="shared" si="84"/>
        <v>1122.8605617824674</v>
      </c>
      <c r="Q294" s="6">
        <f t="shared" si="90"/>
        <v>409972.35122080857</v>
      </c>
      <c r="R294" s="6">
        <f t="shared" si="91"/>
        <v>146919.40619031241</v>
      </c>
      <c r="S294" s="6">
        <f t="shared" si="92"/>
        <v>-167436.62750814919</v>
      </c>
      <c r="T294" s="6">
        <f t="shared" si="85"/>
        <v>995934.51054220973</v>
      </c>
      <c r="U294" s="6">
        <f t="shared" si="86"/>
        <v>995934.51054220973</v>
      </c>
    </row>
    <row r="295" spans="1:21" x14ac:dyDescent="0.25">
      <c r="A295" s="1">
        <v>276</v>
      </c>
      <c r="B295" s="6">
        <f t="shared" si="93"/>
        <v>306864.88767372695</v>
      </c>
      <c r="C295" s="6">
        <f t="shared" si="87"/>
        <v>4294.5729840971126</v>
      </c>
      <c r="D295" s="6">
        <f t="shared" si="94"/>
        <v>3015.9692854565837</v>
      </c>
      <c r="E295" s="6">
        <f t="shared" si="95"/>
        <v>1278.6036986405288</v>
      </c>
      <c r="F295" s="6">
        <f t="shared" si="88"/>
        <v>1278.6036986405288</v>
      </c>
      <c r="G295" s="6"/>
      <c r="H295" s="6">
        <f t="shared" si="79"/>
        <v>303848.91838827037</v>
      </c>
      <c r="I295" s="6">
        <f t="shared" si="96"/>
        <v>2456673.0349189113</v>
      </c>
      <c r="J295" s="6">
        <f t="shared" si="80"/>
        <v>1314.0827201594975</v>
      </c>
      <c r="K295" s="6">
        <f t="shared" si="81"/>
        <v>5608.6557042566101</v>
      </c>
      <c r="L295" s="6">
        <f t="shared" si="82"/>
        <v>332.4369616465375</v>
      </c>
      <c r="M295" s="6">
        <f t="shared" si="83"/>
        <v>170.83075362073467</v>
      </c>
      <c r="N295" s="6">
        <f t="shared" si="89"/>
        <v>5105.3879889893378</v>
      </c>
      <c r="O295" s="6">
        <f t="shared" si="97"/>
        <v>7370.0191047567259</v>
      </c>
      <c r="P295" s="6">
        <f t="shared" si="84"/>
        <v>1132.3155578836941</v>
      </c>
      <c r="Q295" s="6">
        <f t="shared" si="90"/>
        <v>411723.49348028423</v>
      </c>
      <c r="R295" s="6">
        <f t="shared" si="91"/>
        <v>147400.38209513467</v>
      </c>
      <c r="S295" s="6">
        <f t="shared" si="92"/>
        <v>-169212.64188403674</v>
      </c>
      <c r="T295" s="6">
        <f t="shared" si="85"/>
        <v>1001203.882575025</v>
      </c>
      <c r="U295" s="6">
        <f t="shared" si="86"/>
        <v>1001203.882575025</v>
      </c>
    </row>
    <row r="296" spans="1:21" x14ac:dyDescent="0.25">
      <c r="A296" s="1">
        <v>277</v>
      </c>
      <c r="B296" s="6">
        <f t="shared" si="93"/>
        <v>303848.91838827037</v>
      </c>
      <c r="C296" s="6">
        <f t="shared" si="87"/>
        <v>4294.5729840971126</v>
      </c>
      <c r="D296" s="6">
        <f t="shared" si="94"/>
        <v>3028.5358241459862</v>
      </c>
      <c r="E296" s="6">
        <f t="shared" si="95"/>
        <v>1266.0371599511266</v>
      </c>
      <c r="F296" s="6">
        <f t="shared" si="88"/>
        <v>1266.0371599511266</v>
      </c>
      <c r="G296" s="6"/>
      <c r="H296" s="6">
        <f t="shared" si="79"/>
        <v>300820.38256412436</v>
      </c>
      <c r="I296" s="6">
        <f t="shared" si="96"/>
        <v>2464715.5431651808</v>
      </c>
      <c r="J296" s="6">
        <f t="shared" si="80"/>
        <v>1316.2530346092901</v>
      </c>
      <c r="K296" s="6">
        <f t="shared" si="81"/>
        <v>5610.8260187064025</v>
      </c>
      <c r="L296" s="6">
        <f t="shared" si="82"/>
        <v>329.16966158729292</v>
      </c>
      <c r="M296" s="6">
        <f t="shared" si="83"/>
        <v>171.11289449920773</v>
      </c>
      <c r="N296" s="6">
        <f t="shared" si="89"/>
        <v>5110.5434626199012</v>
      </c>
      <c r="O296" s="6">
        <f t="shared" si="97"/>
        <v>7394.1466294955344</v>
      </c>
      <c r="P296" s="6">
        <f t="shared" si="84"/>
        <v>1141.8015834378166</v>
      </c>
      <c r="Q296" s="6">
        <f t="shared" si="90"/>
        <v>413475.05092713487</v>
      </c>
      <c r="R296" s="6">
        <f t="shared" si="91"/>
        <v>147882.93258991084</v>
      </c>
      <c r="S296" s="6">
        <f t="shared" si="92"/>
        <v>-170999.78806554471</v>
      </c>
      <c r="T296" s="6">
        <f t="shared" si="85"/>
        <v>1006491.8460934998</v>
      </c>
      <c r="U296" s="6">
        <f t="shared" si="86"/>
        <v>1006491.8460934998</v>
      </c>
    </row>
    <row r="297" spans="1:21" x14ac:dyDescent="0.25">
      <c r="A297" s="1">
        <v>278</v>
      </c>
      <c r="B297" s="6">
        <f t="shared" si="93"/>
        <v>300820.38256412436</v>
      </c>
      <c r="C297" s="6">
        <f t="shared" si="87"/>
        <v>4294.5729840971126</v>
      </c>
      <c r="D297" s="6">
        <f t="shared" si="94"/>
        <v>3041.1547234132613</v>
      </c>
      <c r="E297" s="6">
        <f t="shared" si="95"/>
        <v>1253.4182606838515</v>
      </c>
      <c r="F297" s="6">
        <f t="shared" si="88"/>
        <v>1253.4182606838515</v>
      </c>
      <c r="G297" s="6"/>
      <c r="H297" s="6">
        <f t="shared" si="79"/>
        <v>297779.22784071107</v>
      </c>
      <c r="I297" s="6">
        <f t="shared" si="96"/>
        <v>2472784.3804906448</v>
      </c>
      <c r="J297" s="6">
        <f t="shared" si="80"/>
        <v>1318.4269335098465</v>
      </c>
      <c r="K297" s="6">
        <f t="shared" si="81"/>
        <v>5612.9999176069596</v>
      </c>
      <c r="L297" s="6">
        <f t="shared" si="82"/>
        <v>325.88874777780137</v>
      </c>
      <c r="M297" s="6">
        <f t="shared" si="83"/>
        <v>171.39550135628005</v>
      </c>
      <c r="N297" s="6">
        <f t="shared" si="89"/>
        <v>5115.715668472878</v>
      </c>
      <c r="O297" s="6">
        <f t="shared" si="97"/>
        <v>7418.3531414719264</v>
      </c>
      <c r="P297" s="6">
        <f t="shared" si="84"/>
        <v>1151.3187364995242</v>
      </c>
      <c r="Q297" s="6">
        <f t="shared" si="90"/>
        <v>415226.99478138267</v>
      </c>
      <c r="R297" s="6">
        <f t="shared" si="91"/>
        <v>148367.06282943868</v>
      </c>
      <c r="S297" s="6">
        <f t="shared" si="92"/>
        <v>-172798.13263450106</v>
      </c>
      <c r="T297" s="6">
        <f t="shared" si="85"/>
        <v>1011798.467548541</v>
      </c>
      <c r="U297" s="6">
        <f t="shared" si="86"/>
        <v>1011798.467548541</v>
      </c>
    </row>
    <row r="298" spans="1:21" x14ac:dyDescent="0.25">
      <c r="A298" s="1">
        <v>279</v>
      </c>
      <c r="B298" s="6">
        <f t="shared" si="93"/>
        <v>297779.22784071107</v>
      </c>
      <c r="C298" s="6">
        <f t="shared" si="87"/>
        <v>4294.5729840971126</v>
      </c>
      <c r="D298" s="6">
        <f t="shared" si="94"/>
        <v>3053.8262014274833</v>
      </c>
      <c r="E298" s="6">
        <f t="shared" si="95"/>
        <v>1240.7467826696295</v>
      </c>
      <c r="F298" s="6">
        <f t="shared" si="88"/>
        <v>1240.7467826696295</v>
      </c>
      <c r="G298" s="6"/>
      <c r="H298" s="6">
        <f t="shared" si="79"/>
        <v>294725.40163928358</v>
      </c>
      <c r="I298" s="6">
        <f t="shared" si="96"/>
        <v>2480879.6330898572</v>
      </c>
      <c r="J298" s="6">
        <f t="shared" si="80"/>
        <v>1320.6044227811792</v>
      </c>
      <c r="K298" s="6">
        <f t="shared" si="81"/>
        <v>5615.1774068782915</v>
      </c>
      <c r="L298" s="6">
        <f t="shared" si="82"/>
        <v>322.59416349410367</v>
      </c>
      <c r="M298" s="6">
        <f t="shared" si="83"/>
        <v>171.67857496155329</v>
      </c>
      <c r="N298" s="6">
        <f t="shared" si="89"/>
        <v>5120.9046684226341</v>
      </c>
      <c r="O298" s="6">
        <f t="shared" si="97"/>
        <v>7442.6388992695629</v>
      </c>
      <c r="P298" s="6">
        <f t="shared" si="84"/>
        <v>1160.8671154234644</v>
      </c>
      <c r="Q298" s="6">
        <f t="shared" si="90"/>
        <v>416979.29600196902</v>
      </c>
      <c r="R298" s="6">
        <f t="shared" si="91"/>
        <v>148852.77798539141</v>
      </c>
      <c r="S298" s="6">
        <f t="shared" si="92"/>
        <v>-174607.74255756816</v>
      </c>
      <c r="T298" s="6">
        <f t="shared" si="85"/>
        <v>1017123.8136318774</v>
      </c>
      <c r="U298" s="6">
        <f t="shared" si="86"/>
        <v>1017123.8136318774</v>
      </c>
    </row>
    <row r="299" spans="1:21" x14ac:dyDescent="0.25">
      <c r="A299" s="1">
        <v>280</v>
      </c>
      <c r="B299" s="6">
        <f t="shared" si="93"/>
        <v>294725.40163928358</v>
      </c>
      <c r="C299" s="6">
        <f t="shared" si="87"/>
        <v>4294.5729840971126</v>
      </c>
      <c r="D299" s="6">
        <f t="shared" si="94"/>
        <v>3066.5504772667646</v>
      </c>
      <c r="E299" s="6">
        <f t="shared" si="95"/>
        <v>1228.0225068303482</v>
      </c>
      <c r="F299" s="6">
        <f t="shared" si="88"/>
        <v>1228.0225068303482</v>
      </c>
      <c r="G299" s="6"/>
      <c r="H299" s="6">
        <f t="shared" si="79"/>
        <v>291658.8511620168</v>
      </c>
      <c r="I299" s="6">
        <f t="shared" si="96"/>
        <v>2489001.3874395504</v>
      </c>
      <c r="J299" s="6">
        <f t="shared" si="80"/>
        <v>1322.7855083530778</v>
      </c>
      <c r="K299" s="6">
        <f t="shared" si="81"/>
        <v>5617.3584924501902</v>
      </c>
      <c r="L299" s="6">
        <f t="shared" si="82"/>
        <v>319.28585177589054</v>
      </c>
      <c r="M299" s="6">
        <f t="shared" si="83"/>
        <v>171.96211608590013</v>
      </c>
      <c r="N299" s="6">
        <f t="shared" si="89"/>
        <v>5126.1105245883991</v>
      </c>
      <c r="O299" s="6">
        <f t="shared" si="97"/>
        <v>7467.0041623186426</v>
      </c>
      <c r="P299" s="6">
        <f t="shared" si="84"/>
        <v>1170.4468188651217</v>
      </c>
      <c r="Q299" s="6">
        <f t="shared" si="90"/>
        <v>418731.92528497742</v>
      </c>
      <c r="R299" s="6">
        <f t="shared" si="91"/>
        <v>149340.08324637302</v>
      </c>
      <c r="S299" s="6">
        <f t="shared" si="92"/>
        <v>-176428.68518842474</v>
      </c>
      <c r="T299" s="6">
        <f t="shared" si="85"/>
        <v>1022467.9512769468</v>
      </c>
      <c r="U299" s="6">
        <f t="shared" si="86"/>
        <v>1022467.9512769468</v>
      </c>
    </row>
    <row r="300" spans="1:21" x14ac:dyDescent="0.25">
      <c r="A300" s="1">
        <v>281</v>
      </c>
      <c r="B300" s="6">
        <f t="shared" si="93"/>
        <v>291658.8511620168</v>
      </c>
      <c r="C300" s="6">
        <f t="shared" si="87"/>
        <v>4294.5729840971126</v>
      </c>
      <c r="D300" s="6">
        <f t="shared" si="94"/>
        <v>3079.3277709220429</v>
      </c>
      <c r="E300" s="6">
        <f t="shared" si="95"/>
        <v>1215.2452131750699</v>
      </c>
      <c r="F300" s="6">
        <f t="shared" si="88"/>
        <v>1215.2452131750699</v>
      </c>
      <c r="G300" s="6"/>
      <c r="H300" s="6">
        <f t="shared" si="79"/>
        <v>288579.52339109476</v>
      </c>
      <c r="I300" s="6">
        <f t="shared" si="96"/>
        <v>2497149.7302995594</v>
      </c>
      <c r="J300" s="6">
        <f t="shared" si="80"/>
        <v>1324.9701961651249</v>
      </c>
      <c r="K300" s="6">
        <f t="shared" si="81"/>
        <v>5619.543180262237</v>
      </c>
      <c r="L300" s="6">
        <f t="shared" si="82"/>
        <v>315.96375542551817</v>
      </c>
      <c r="M300" s="6">
        <f t="shared" si="83"/>
        <v>172.24612550146625</v>
      </c>
      <c r="N300" s="6">
        <f t="shared" si="89"/>
        <v>5131.3332993352533</v>
      </c>
      <c r="O300" s="6">
        <f t="shared" si="97"/>
        <v>7491.4491908986702</v>
      </c>
      <c r="P300" s="6">
        <f t="shared" si="84"/>
        <v>1180.0579457817084</v>
      </c>
      <c r="Q300" s="6">
        <f t="shared" si="90"/>
        <v>420484.85306184558</v>
      </c>
      <c r="R300" s="6">
        <f t="shared" si="91"/>
        <v>149828.98381797355</v>
      </c>
      <c r="S300" s="6">
        <f t="shared" si="92"/>
        <v>-178261.02826996057</v>
      </c>
      <c r="T300" s="6">
        <f t="shared" si="85"/>
        <v>1027830.9476597845</v>
      </c>
      <c r="U300" s="6">
        <f t="shared" si="86"/>
        <v>1027830.9476597845</v>
      </c>
    </row>
    <row r="301" spans="1:21" x14ac:dyDescent="0.25">
      <c r="A301" s="1">
        <v>282</v>
      </c>
      <c r="B301" s="6">
        <f t="shared" si="93"/>
        <v>288579.52339109476</v>
      </c>
      <c r="C301" s="6">
        <f t="shared" si="87"/>
        <v>4294.5729840971126</v>
      </c>
      <c r="D301" s="6">
        <f t="shared" si="94"/>
        <v>3092.1583033008847</v>
      </c>
      <c r="E301" s="6">
        <f t="shared" si="95"/>
        <v>1202.4146807962281</v>
      </c>
      <c r="F301" s="6">
        <f t="shared" si="88"/>
        <v>1202.4146807962281</v>
      </c>
      <c r="G301" s="6"/>
      <c r="H301" s="6">
        <f t="shared" si="79"/>
        <v>285487.36508779385</v>
      </c>
      <c r="I301" s="6">
        <f t="shared" si="96"/>
        <v>2505324.7487137485</v>
      </c>
      <c r="J301" s="6">
        <f t="shared" si="80"/>
        <v>1327.1584921667129</v>
      </c>
      <c r="K301" s="6">
        <f t="shared" si="81"/>
        <v>5621.7314762638252</v>
      </c>
      <c r="L301" s="6">
        <f t="shared" si="82"/>
        <v>312.6278170070193</v>
      </c>
      <c r="M301" s="6">
        <f t="shared" si="83"/>
        <v>172.53060398167267</v>
      </c>
      <c r="N301" s="6">
        <f t="shared" si="89"/>
        <v>5136.5730552751338</v>
      </c>
      <c r="O301" s="6">
        <f t="shared" si="97"/>
        <v>7515.974246141237</v>
      </c>
      <c r="P301" s="6">
        <f t="shared" si="84"/>
        <v>1189.7005954330516</v>
      </c>
      <c r="Q301" s="6">
        <f t="shared" si="90"/>
        <v>422238.04949756648</v>
      </c>
      <c r="R301" s="6">
        <f t="shared" si="91"/>
        <v>150319.48492282489</v>
      </c>
      <c r="S301" s="6">
        <f t="shared" si="92"/>
        <v>-180104.83993648289</v>
      </c>
      <c r="T301" s="6">
        <f t="shared" si="85"/>
        <v>1033212.8701999143</v>
      </c>
      <c r="U301" s="6">
        <f t="shared" si="86"/>
        <v>1033212.8701999143</v>
      </c>
    </row>
    <row r="302" spans="1:21" x14ac:dyDescent="0.25">
      <c r="A302" s="1">
        <v>283</v>
      </c>
      <c r="B302" s="6">
        <f t="shared" si="93"/>
        <v>285487.36508779385</v>
      </c>
      <c r="C302" s="6">
        <f t="shared" si="87"/>
        <v>4294.5729840971126</v>
      </c>
      <c r="D302" s="6">
        <f t="shared" si="94"/>
        <v>3105.042296231305</v>
      </c>
      <c r="E302" s="6">
        <f t="shared" si="95"/>
        <v>1189.5306878658077</v>
      </c>
      <c r="F302" s="6">
        <f t="shared" si="88"/>
        <v>1189.5306878658077</v>
      </c>
      <c r="G302" s="6"/>
      <c r="H302" s="6">
        <f t="shared" si="79"/>
        <v>282382.32279156253</v>
      </c>
      <c r="I302" s="6">
        <f t="shared" si="96"/>
        <v>2513526.53001094</v>
      </c>
      <c r="J302" s="6">
        <f t="shared" si="80"/>
        <v>1329.3504023170597</v>
      </c>
      <c r="K302" s="6">
        <f t="shared" si="81"/>
        <v>5623.9233864141725</v>
      </c>
      <c r="L302" s="6">
        <f t="shared" si="82"/>
        <v>309.27797884511</v>
      </c>
      <c r="M302" s="6">
        <f t="shared" si="83"/>
        <v>172.81555230121776</v>
      </c>
      <c r="N302" s="6">
        <f t="shared" si="89"/>
        <v>5141.8298552678452</v>
      </c>
      <c r="O302" s="6">
        <f t="shared" si="97"/>
        <v>7540.5795900328121</v>
      </c>
      <c r="P302" s="6">
        <f t="shared" si="84"/>
        <v>1199.3748673824834</v>
      </c>
      <c r="Q302" s="6">
        <f t="shared" si="90"/>
        <v>423991.48448887822</v>
      </c>
      <c r="R302" s="6">
        <f t="shared" si="91"/>
        <v>150811.5918006564</v>
      </c>
      <c r="S302" s="6">
        <f t="shared" si="92"/>
        <v>-181960.18871593539</v>
      </c>
      <c r="T302" s="6">
        <f t="shared" si="85"/>
        <v>1038613.786561245</v>
      </c>
      <c r="U302" s="6">
        <f t="shared" si="86"/>
        <v>1038613.786561245</v>
      </c>
    </row>
    <row r="303" spans="1:21" x14ac:dyDescent="0.25">
      <c r="A303" s="1">
        <v>284</v>
      </c>
      <c r="B303" s="6">
        <f t="shared" si="93"/>
        <v>282382.32279156253</v>
      </c>
      <c r="C303" s="6">
        <f t="shared" si="87"/>
        <v>4294.5729840971126</v>
      </c>
      <c r="D303" s="6">
        <f t="shared" si="94"/>
        <v>3117.9799724656023</v>
      </c>
      <c r="E303" s="6">
        <f t="shared" si="95"/>
        <v>1176.5930116315105</v>
      </c>
      <c r="F303" s="6">
        <f t="shared" si="88"/>
        <v>1176.5930116315105</v>
      </c>
      <c r="G303" s="6"/>
      <c r="H303" s="6">
        <f t="shared" si="79"/>
        <v>279264.34281909693</v>
      </c>
      <c r="I303" s="6">
        <f t="shared" si="96"/>
        <v>2521755.1618058491</v>
      </c>
      <c r="J303" s="6">
        <f t="shared" si="80"/>
        <v>1331.5459325852266</v>
      </c>
      <c r="K303" s="6">
        <f t="shared" si="81"/>
        <v>5626.1189166823387</v>
      </c>
      <c r="L303" s="6">
        <f t="shared" si="82"/>
        <v>305.91418302419277</v>
      </c>
      <c r="M303" s="6">
        <f t="shared" si="83"/>
        <v>173.10097123607946</v>
      </c>
      <c r="N303" s="6">
        <f t="shared" si="89"/>
        <v>5147.1037624220671</v>
      </c>
      <c r="O303" s="6">
        <f t="shared" si="97"/>
        <v>7565.2654854175398</v>
      </c>
      <c r="P303" s="6">
        <f t="shared" si="84"/>
        <v>1209.0808614977364</v>
      </c>
      <c r="Q303" s="6">
        <f t="shared" si="90"/>
        <v>425745.12766244292</v>
      </c>
      <c r="R303" s="6">
        <f t="shared" si="91"/>
        <v>151305.30970835095</v>
      </c>
      <c r="S303" s="6">
        <f t="shared" si="92"/>
        <v>-183827.14353213066</v>
      </c>
      <c r="T303" s="6">
        <f t="shared" si="85"/>
        <v>1044033.7646529678</v>
      </c>
      <c r="U303" s="6">
        <f t="shared" si="86"/>
        <v>1044033.7646529678</v>
      </c>
    </row>
    <row r="304" spans="1:21" x14ac:dyDescent="0.25">
      <c r="A304" s="1">
        <v>285</v>
      </c>
      <c r="B304" s="6">
        <f t="shared" si="93"/>
        <v>279264.34281909693</v>
      </c>
      <c r="C304" s="6">
        <f t="shared" si="87"/>
        <v>4294.5729840971126</v>
      </c>
      <c r="D304" s="6">
        <f t="shared" si="94"/>
        <v>3130.9715556842084</v>
      </c>
      <c r="E304" s="6">
        <f t="shared" si="95"/>
        <v>1163.6014284129039</v>
      </c>
      <c r="F304" s="6">
        <f t="shared" si="88"/>
        <v>1163.6014284129039</v>
      </c>
      <c r="G304" s="6"/>
      <c r="H304" s="6">
        <f t="shared" si="79"/>
        <v>276133.3712634127</v>
      </c>
      <c r="I304" s="6">
        <f t="shared" si="96"/>
        <v>2530010.7320000185</v>
      </c>
      <c r="J304" s="6">
        <f t="shared" si="80"/>
        <v>1333.7450889501322</v>
      </c>
      <c r="K304" s="6">
        <f t="shared" si="81"/>
        <v>5628.318073047245</v>
      </c>
      <c r="L304" s="6">
        <f t="shared" si="82"/>
        <v>302.53637138735502</v>
      </c>
      <c r="M304" s="6">
        <f t="shared" si="83"/>
        <v>173.38686156351719</v>
      </c>
      <c r="N304" s="6">
        <f t="shared" si="89"/>
        <v>5152.3948400963727</v>
      </c>
      <c r="O304" s="6">
        <f t="shared" si="97"/>
        <v>7590.0321960000474</v>
      </c>
      <c r="P304" s="6">
        <f t="shared" si="84"/>
        <v>1218.8186779518373</v>
      </c>
      <c r="Q304" s="6">
        <f t="shared" si="90"/>
        <v>427498.94837301451</v>
      </c>
      <c r="R304" s="6">
        <f t="shared" si="91"/>
        <v>151800.64392000111</v>
      </c>
      <c r="S304" s="6">
        <f t="shared" si="92"/>
        <v>-185705.77370699361</v>
      </c>
      <c r="T304" s="6">
        <f t="shared" si="85"/>
        <v>1049472.8726304602</v>
      </c>
      <c r="U304" s="6">
        <f t="shared" si="86"/>
        <v>1049472.8726304602</v>
      </c>
    </row>
    <row r="305" spans="1:21" x14ac:dyDescent="0.25">
      <c r="A305" s="1">
        <v>286</v>
      </c>
      <c r="B305" s="6">
        <f t="shared" si="93"/>
        <v>276133.3712634127</v>
      </c>
      <c r="C305" s="6">
        <f t="shared" si="87"/>
        <v>4294.5729840971126</v>
      </c>
      <c r="D305" s="6">
        <f t="shared" si="94"/>
        <v>3144.0172704995593</v>
      </c>
      <c r="E305" s="6">
        <f t="shared" si="95"/>
        <v>1150.555713597553</v>
      </c>
      <c r="F305" s="6">
        <f t="shared" si="88"/>
        <v>1150.555713597553</v>
      </c>
      <c r="G305" s="6"/>
      <c r="H305" s="6">
        <f t="shared" si="79"/>
        <v>272989.35399291315</v>
      </c>
      <c r="I305" s="6">
        <f t="shared" si="96"/>
        <v>2538293.3287827573</v>
      </c>
      <c r="J305" s="6">
        <f t="shared" si="80"/>
        <v>1335.9478774005704</v>
      </c>
      <c r="K305" s="6">
        <f t="shared" si="81"/>
        <v>5630.5208614976827</v>
      </c>
      <c r="L305" s="6">
        <f t="shared" si="82"/>
        <v>299.1444855353638</v>
      </c>
      <c r="M305" s="6">
        <f t="shared" si="83"/>
        <v>173.67322406207415</v>
      </c>
      <c r="N305" s="6">
        <f t="shared" si="89"/>
        <v>5157.7031519002448</v>
      </c>
      <c r="O305" s="6">
        <f t="shared" si="97"/>
        <v>7614.8799863482636</v>
      </c>
      <c r="P305" s="6">
        <f t="shared" si="84"/>
        <v>1228.5884172240094</v>
      </c>
      <c r="Q305" s="6">
        <f t="shared" si="90"/>
        <v>429252.9157015949</v>
      </c>
      <c r="R305" s="6">
        <f t="shared" si="91"/>
        <v>152297.59972696542</v>
      </c>
      <c r="S305" s="6">
        <f t="shared" si="92"/>
        <v>-187596.14896281832</v>
      </c>
      <c r="T305" s="6">
        <f t="shared" si="85"/>
        <v>1054931.1788961897</v>
      </c>
      <c r="U305" s="6">
        <f t="shared" si="86"/>
        <v>1054931.1788961897</v>
      </c>
    </row>
    <row r="306" spans="1:21" x14ac:dyDescent="0.25">
      <c r="A306" s="1">
        <v>287</v>
      </c>
      <c r="B306" s="6">
        <f t="shared" si="93"/>
        <v>272989.35399291315</v>
      </c>
      <c r="C306" s="6">
        <f t="shared" si="87"/>
        <v>4294.5729840971126</v>
      </c>
      <c r="D306" s="6">
        <f t="shared" si="94"/>
        <v>3157.1173424599747</v>
      </c>
      <c r="E306" s="6">
        <f t="shared" si="95"/>
        <v>1137.4556416371381</v>
      </c>
      <c r="F306" s="6">
        <f t="shared" si="88"/>
        <v>1137.4556416371381</v>
      </c>
      <c r="G306" s="6"/>
      <c r="H306" s="6">
        <f t="shared" si="79"/>
        <v>269832.23665045318</v>
      </c>
      <c r="I306" s="6">
        <f t="shared" si="96"/>
        <v>2546603.0406320835</v>
      </c>
      <c r="J306" s="6">
        <f t="shared" si="80"/>
        <v>1338.1543039352248</v>
      </c>
      <c r="K306" s="6">
        <f t="shared" si="81"/>
        <v>5632.7272880323371</v>
      </c>
      <c r="L306" s="6">
        <f t="shared" si="82"/>
        <v>295.73846682565591</v>
      </c>
      <c r="M306" s="6">
        <f t="shared" si="83"/>
        <v>173.96005951157923</v>
      </c>
      <c r="N306" s="6">
        <f t="shared" si="89"/>
        <v>5163.0287616951027</v>
      </c>
      <c r="O306" s="6">
        <f t="shared" si="97"/>
        <v>7639.8091218962427</v>
      </c>
      <c r="P306" s="6">
        <f t="shared" si="84"/>
        <v>1238.39018010057</v>
      </c>
      <c r="Q306" s="6">
        <f t="shared" si="90"/>
        <v>431006.99845357932</v>
      </c>
      <c r="R306" s="6">
        <f t="shared" si="91"/>
        <v>152796.18243792502</v>
      </c>
      <c r="S306" s="6">
        <f t="shared" si="92"/>
        <v>-189498.33942453744</v>
      </c>
      <c r="T306" s="6">
        <f t="shared" si="85"/>
        <v>1060408.7521006225</v>
      </c>
      <c r="U306" s="6">
        <f t="shared" si="86"/>
        <v>1060408.7521006225</v>
      </c>
    </row>
    <row r="307" spans="1:21" x14ac:dyDescent="0.25">
      <c r="A307" s="1">
        <v>288</v>
      </c>
      <c r="B307" s="6">
        <f t="shared" si="93"/>
        <v>269832.23665045318</v>
      </c>
      <c r="C307" s="6">
        <f t="shared" si="87"/>
        <v>4294.5729840971126</v>
      </c>
      <c r="D307" s="6">
        <f t="shared" si="94"/>
        <v>3170.2719980535576</v>
      </c>
      <c r="E307" s="6">
        <f t="shared" si="95"/>
        <v>1124.300986043555</v>
      </c>
      <c r="F307" s="6">
        <f t="shared" si="88"/>
        <v>1124.300986043555</v>
      </c>
      <c r="G307" s="6"/>
      <c r="H307" s="6">
        <f t="shared" si="79"/>
        <v>266661.96465239965</v>
      </c>
      <c r="I307" s="6">
        <f t="shared" si="96"/>
        <v>2554939.9563156697</v>
      </c>
      <c r="J307" s="6">
        <f t="shared" si="80"/>
        <v>1340.3643745626875</v>
      </c>
      <c r="K307" s="6">
        <f t="shared" si="81"/>
        <v>5634.9373586598003</v>
      </c>
      <c r="L307" s="6">
        <f t="shared" si="82"/>
        <v>292.31825637132431</v>
      </c>
      <c r="M307" s="6">
        <f t="shared" si="83"/>
        <v>174.24736869314938</v>
      </c>
      <c r="N307" s="6">
        <f t="shared" si="89"/>
        <v>5168.3717335953261</v>
      </c>
      <c r="O307" s="6">
        <f t="shared" si="97"/>
        <v>7664.8198689470009</v>
      </c>
      <c r="P307" s="6">
        <f t="shared" si="84"/>
        <v>1248.2240676758374</v>
      </c>
      <c r="Q307" s="6">
        <f t="shared" si="90"/>
        <v>432761.16515688971</v>
      </c>
      <c r="R307" s="6">
        <f t="shared" si="91"/>
        <v>153296.39737894016</v>
      </c>
      <c r="S307" s="6">
        <f t="shared" si="92"/>
        <v>-191412.41562200498</v>
      </c>
      <c r="T307" s="6">
        <f t="shared" si="85"/>
        <v>1065905.6611431381</v>
      </c>
      <c r="U307" s="6">
        <f t="shared" si="86"/>
        <v>1065905.6611431381</v>
      </c>
    </row>
    <row r="308" spans="1:21" x14ac:dyDescent="0.25">
      <c r="A308" s="1">
        <v>289</v>
      </c>
      <c r="B308" s="6">
        <f t="shared" si="93"/>
        <v>266661.96465239965</v>
      </c>
      <c r="C308" s="6">
        <f t="shared" si="87"/>
        <v>4294.5729840971126</v>
      </c>
      <c r="D308" s="6">
        <f t="shared" si="94"/>
        <v>3183.4814647121138</v>
      </c>
      <c r="E308" s="6">
        <f t="shared" si="95"/>
        <v>1111.0915193849985</v>
      </c>
      <c r="F308" s="6">
        <f t="shared" si="88"/>
        <v>1111.0915193849985</v>
      </c>
      <c r="G308" s="6"/>
      <c r="H308" s="6">
        <f t="shared" si="79"/>
        <v>263478.48318768753</v>
      </c>
      <c r="I308" s="6">
        <f t="shared" si="96"/>
        <v>2563304.1648917897</v>
      </c>
      <c r="J308" s="6">
        <f t="shared" si="80"/>
        <v>1342.5780953014762</v>
      </c>
      <c r="K308" s="6">
        <f t="shared" si="81"/>
        <v>5637.151079398589</v>
      </c>
      <c r="L308" s="6">
        <f t="shared" si="82"/>
        <v>288.88379504009964</v>
      </c>
      <c r="M308" s="6">
        <f t="shared" si="83"/>
        <v>174.53515238919192</v>
      </c>
      <c r="N308" s="6">
        <f t="shared" si="89"/>
        <v>5173.7321319692974</v>
      </c>
      <c r="O308" s="6">
        <f t="shared" si="97"/>
        <v>7689.9124946753618</v>
      </c>
      <c r="P308" s="6">
        <f t="shared" si="84"/>
        <v>1258.0901813530322</v>
      </c>
      <c r="Q308" s="6">
        <f t="shared" si="90"/>
        <v>434515.38406009716</v>
      </c>
      <c r="R308" s="6">
        <f t="shared" si="91"/>
        <v>153798.24989350737</v>
      </c>
      <c r="S308" s="6">
        <f t="shared" si="92"/>
        <v>-193338.44849229031</v>
      </c>
      <c r="T308" s="6">
        <f t="shared" si="85"/>
        <v>1071421.9751729413</v>
      </c>
      <c r="U308" s="6">
        <f t="shared" si="86"/>
        <v>1071421.9751729413</v>
      </c>
    </row>
    <row r="309" spans="1:21" x14ac:dyDescent="0.25">
      <c r="A309" s="1">
        <v>290</v>
      </c>
      <c r="B309" s="6">
        <f t="shared" si="93"/>
        <v>263478.48318768753</v>
      </c>
      <c r="C309" s="6">
        <f t="shared" si="87"/>
        <v>4294.5729840971126</v>
      </c>
      <c r="D309" s="6">
        <f t="shared" si="94"/>
        <v>3196.7459708150809</v>
      </c>
      <c r="E309" s="6">
        <f t="shared" si="95"/>
        <v>1097.8270132820314</v>
      </c>
      <c r="F309" s="6">
        <f t="shared" si="88"/>
        <v>1097.8270132820314</v>
      </c>
      <c r="G309" s="6"/>
      <c r="H309" s="6">
        <f t="shared" si="79"/>
        <v>260281.73721687245</v>
      </c>
      <c r="I309" s="6">
        <f t="shared" si="96"/>
        <v>2571695.7557102721</v>
      </c>
      <c r="J309" s="6">
        <f t="shared" si="80"/>
        <v>1344.7954721800436</v>
      </c>
      <c r="K309" s="6">
        <f t="shared" si="81"/>
        <v>5639.3684562771559</v>
      </c>
      <c r="L309" s="6">
        <f t="shared" si="82"/>
        <v>285.4350234533282</v>
      </c>
      <c r="M309" s="6">
        <f t="shared" si="83"/>
        <v>174.82341138340567</v>
      </c>
      <c r="N309" s="6">
        <f t="shared" si="89"/>
        <v>5179.1100214404214</v>
      </c>
      <c r="O309" s="6">
        <f t="shared" si="97"/>
        <v>7715.0872671308089</v>
      </c>
      <c r="P309" s="6">
        <f t="shared" si="84"/>
        <v>1267.9886228451937</v>
      </c>
      <c r="Q309" s="6">
        <f t="shared" si="90"/>
        <v>436269.62313053251</v>
      </c>
      <c r="R309" s="6">
        <f t="shared" si="91"/>
        <v>154301.74534261631</v>
      </c>
      <c r="S309" s="6">
        <f t="shared" si="92"/>
        <v>-195276.50938198724</v>
      </c>
      <c r="T309" s="6">
        <f t="shared" si="85"/>
        <v>1076957.763589984</v>
      </c>
      <c r="U309" s="6">
        <f t="shared" si="86"/>
        <v>1076957.763589984</v>
      </c>
    </row>
    <row r="310" spans="1:21" x14ac:dyDescent="0.25">
      <c r="A310" s="1">
        <v>291</v>
      </c>
      <c r="B310" s="6">
        <f t="shared" si="93"/>
        <v>260281.73721687245</v>
      </c>
      <c r="C310" s="6">
        <f t="shared" si="87"/>
        <v>4294.5729840971126</v>
      </c>
      <c r="D310" s="6">
        <f t="shared" si="94"/>
        <v>3210.0657456934773</v>
      </c>
      <c r="E310" s="6">
        <f t="shared" si="95"/>
        <v>1084.5072384036353</v>
      </c>
      <c r="F310" s="6">
        <f t="shared" si="88"/>
        <v>1084.5072384036353</v>
      </c>
      <c r="G310" s="6"/>
      <c r="H310" s="6">
        <f t="shared" si="79"/>
        <v>257071.67147117897</v>
      </c>
      <c r="I310" s="6">
        <f t="shared" si="96"/>
        <v>2580114.8184134527</v>
      </c>
      <c r="J310" s="6">
        <f t="shared" si="80"/>
        <v>1347.0165112368031</v>
      </c>
      <c r="K310" s="6">
        <f t="shared" si="81"/>
        <v>5641.5894953339157</v>
      </c>
      <c r="L310" s="6">
        <f t="shared" si="82"/>
        <v>281.97188198494518</v>
      </c>
      <c r="M310" s="6">
        <f t="shared" si="83"/>
        <v>175.1121464607844</v>
      </c>
      <c r="N310" s="6">
        <f t="shared" si="89"/>
        <v>5184.5054668881867</v>
      </c>
      <c r="O310" s="6">
        <f t="shared" si="97"/>
        <v>7740.3444552403516</v>
      </c>
      <c r="P310" s="6">
        <f t="shared" si="84"/>
        <v>1277.9194941760825</v>
      </c>
      <c r="Q310" s="6">
        <f t="shared" si="90"/>
        <v>438023.85005238547</v>
      </c>
      <c r="R310" s="6">
        <f t="shared" si="91"/>
        <v>154806.88910480717</v>
      </c>
      <c r="S310" s="6">
        <f t="shared" si="92"/>
        <v>-197226.67004953371</v>
      </c>
      <c r="T310" s="6">
        <f t="shared" si="85"/>
        <v>1082513.0960458864</v>
      </c>
      <c r="U310" s="6">
        <f t="shared" si="86"/>
        <v>1082513.0960458864</v>
      </c>
    </row>
    <row r="311" spans="1:21" x14ac:dyDescent="0.25">
      <c r="A311" s="1">
        <v>292</v>
      </c>
      <c r="B311" s="6">
        <f t="shared" si="93"/>
        <v>257071.67147117897</v>
      </c>
      <c r="C311" s="6">
        <f t="shared" si="87"/>
        <v>4294.5729840971126</v>
      </c>
      <c r="D311" s="6">
        <f t="shared" si="94"/>
        <v>3223.4410196338667</v>
      </c>
      <c r="E311" s="6">
        <f t="shared" si="95"/>
        <v>1071.1319644632456</v>
      </c>
      <c r="F311" s="6">
        <f t="shared" si="88"/>
        <v>1071.1319644632456</v>
      </c>
      <c r="G311" s="6"/>
      <c r="H311" s="6">
        <f t="shared" si="79"/>
        <v>253848.2304515451</v>
      </c>
      <c r="I311" s="6">
        <f t="shared" si="96"/>
        <v>2588561.4429371338</v>
      </c>
      <c r="J311" s="6">
        <f t="shared" si="80"/>
        <v>1349.2412185201395</v>
      </c>
      <c r="K311" s="6">
        <f t="shared" si="81"/>
        <v>5643.8142026172518</v>
      </c>
      <c r="L311" s="6">
        <f t="shared" si="82"/>
        <v>278.49431076044385</v>
      </c>
      <c r="M311" s="6">
        <f t="shared" si="83"/>
        <v>175.40135840761815</v>
      </c>
      <c r="N311" s="6">
        <f t="shared" si="89"/>
        <v>5189.9185334491895</v>
      </c>
      <c r="O311" s="6">
        <f t="shared" si="97"/>
        <v>7765.6843288113951</v>
      </c>
      <c r="P311" s="6">
        <f t="shared" si="84"/>
        <v>1287.8828976811028</v>
      </c>
      <c r="Q311" s="6">
        <f t="shared" si="90"/>
        <v>439778.03222479211</v>
      </c>
      <c r="R311" s="6">
        <f t="shared" si="91"/>
        <v>155313.68657622804</v>
      </c>
      <c r="S311" s="6">
        <f t="shared" si="92"/>
        <v>-199189.00266754677</v>
      </c>
      <c r="T311" s="6">
        <f t="shared" si="85"/>
        <v>1088088.0424448634</v>
      </c>
      <c r="U311" s="6">
        <f t="shared" si="86"/>
        <v>1088088.0424448634</v>
      </c>
    </row>
    <row r="312" spans="1:21" x14ac:dyDescent="0.25">
      <c r="A312" s="1">
        <v>293</v>
      </c>
      <c r="B312" s="6">
        <f t="shared" si="93"/>
        <v>253848.2304515451</v>
      </c>
      <c r="C312" s="6">
        <f t="shared" si="87"/>
        <v>4294.5729840971126</v>
      </c>
      <c r="D312" s="6">
        <f t="shared" si="94"/>
        <v>3236.8720238823416</v>
      </c>
      <c r="E312" s="6">
        <f t="shared" si="95"/>
        <v>1057.7009602147712</v>
      </c>
      <c r="F312" s="6">
        <f t="shared" si="88"/>
        <v>1057.7009602147712</v>
      </c>
      <c r="G312" s="6"/>
      <c r="H312" s="6">
        <f t="shared" si="79"/>
        <v>250611.35842766275</v>
      </c>
      <c r="I312" s="6">
        <f t="shared" si="96"/>
        <v>2597035.7195115434</v>
      </c>
      <c r="J312" s="6">
        <f t="shared" si="80"/>
        <v>1351.4696000884273</v>
      </c>
      <c r="K312" s="6">
        <f t="shared" si="81"/>
        <v>5646.0425841855395</v>
      </c>
      <c r="L312" s="6">
        <f t="shared" si="82"/>
        <v>275.0022496558405</v>
      </c>
      <c r="M312" s="6">
        <f t="shared" si="83"/>
        <v>175.69104801149555</v>
      </c>
      <c r="N312" s="6">
        <f t="shared" si="89"/>
        <v>5195.3492865182034</v>
      </c>
      <c r="O312" s="6">
        <f t="shared" si="97"/>
        <v>7791.1071585346235</v>
      </c>
      <c r="P312" s="6">
        <f t="shared" si="84"/>
        <v>1297.8789360082101</v>
      </c>
      <c r="Q312" s="6">
        <f t="shared" si="90"/>
        <v>441532.13675991044</v>
      </c>
      <c r="R312" s="6">
        <f t="shared" si="91"/>
        <v>155822.14317069261</v>
      </c>
      <c r="S312" s="6">
        <f t="shared" si="92"/>
        <v>-201163.57982516865</v>
      </c>
      <c r="T312" s="6">
        <f t="shared" si="85"/>
        <v>1093682.6729446528</v>
      </c>
      <c r="U312" s="6">
        <f t="shared" si="86"/>
        <v>1093682.6729446528</v>
      </c>
    </row>
    <row r="313" spans="1:21" x14ac:dyDescent="0.25">
      <c r="A313" s="1">
        <v>294</v>
      </c>
      <c r="B313" s="6">
        <f t="shared" si="93"/>
        <v>250611.35842766275</v>
      </c>
      <c r="C313" s="6">
        <f t="shared" si="87"/>
        <v>4294.5729840971126</v>
      </c>
      <c r="D313" s="6">
        <f t="shared" si="94"/>
        <v>3250.3589906485176</v>
      </c>
      <c r="E313" s="6">
        <f t="shared" si="95"/>
        <v>1044.2139934485947</v>
      </c>
      <c r="F313" s="6">
        <f t="shared" si="88"/>
        <v>1044.2139934485947</v>
      </c>
      <c r="G313" s="6"/>
      <c r="H313" s="6">
        <f t="shared" si="79"/>
        <v>247360.99943701422</v>
      </c>
      <c r="I313" s="6">
        <f t="shared" si="96"/>
        <v>2605537.7386622997</v>
      </c>
      <c r="J313" s="6">
        <f t="shared" si="80"/>
        <v>1353.7016620100469</v>
      </c>
      <c r="K313" s="6">
        <f t="shared" si="81"/>
        <v>5648.2746461071592</v>
      </c>
      <c r="L313" s="6">
        <f t="shared" si="82"/>
        <v>271.49563829663464</v>
      </c>
      <c r="M313" s="6">
        <f t="shared" si="83"/>
        <v>175.9812160613061</v>
      </c>
      <c r="N313" s="6">
        <f t="shared" si="89"/>
        <v>5200.797791749218</v>
      </c>
      <c r="O313" s="6">
        <f t="shared" si="97"/>
        <v>7816.613215986893</v>
      </c>
      <c r="P313" s="6">
        <f t="shared" si="84"/>
        <v>1307.9077121188375</v>
      </c>
      <c r="Q313" s="6">
        <f t="shared" si="90"/>
        <v>443286.1304809844</v>
      </c>
      <c r="R313" s="6">
        <f t="shared" si="91"/>
        <v>156332.26431973797</v>
      </c>
      <c r="S313" s="6">
        <f t="shared" si="92"/>
        <v>-203150.47453042748</v>
      </c>
      <c r="T313" s="6">
        <f t="shared" si="85"/>
        <v>1099297.0579574495</v>
      </c>
      <c r="U313" s="6">
        <f t="shared" si="86"/>
        <v>1099297.0579574495</v>
      </c>
    </row>
    <row r="314" spans="1:21" x14ac:dyDescent="0.25">
      <c r="A314" s="1">
        <v>295</v>
      </c>
      <c r="B314" s="6">
        <f t="shared" si="93"/>
        <v>247360.99943701422</v>
      </c>
      <c r="C314" s="6">
        <f t="shared" si="87"/>
        <v>4294.5729840971126</v>
      </c>
      <c r="D314" s="6">
        <f t="shared" si="94"/>
        <v>3263.9021531095532</v>
      </c>
      <c r="E314" s="6">
        <f t="shared" si="95"/>
        <v>1030.6708309875592</v>
      </c>
      <c r="F314" s="6">
        <f t="shared" si="88"/>
        <v>1030.6708309875592</v>
      </c>
      <c r="G314" s="6"/>
      <c r="H314" s="6">
        <f t="shared" si="79"/>
        <v>244097.09728390467</v>
      </c>
      <c r="I314" s="6">
        <f t="shared" si="96"/>
        <v>2614067.591211379</v>
      </c>
      <c r="J314" s="6">
        <f t="shared" si="80"/>
        <v>1355.9374103634009</v>
      </c>
      <c r="K314" s="6">
        <f t="shared" si="81"/>
        <v>5650.5103944605135</v>
      </c>
      <c r="L314" s="6">
        <f t="shared" si="82"/>
        <v>267.97441605676539</v>
      </c>
      <c r="M314" s="6">
        <f t="shared" si="83"/>
        <v>176.27186334724212</v>
      </c>
      <c r="N314" s="6">
        <f t="shared" si="89"/>
        <v>5206.2641150565059</v>
      </c>
      <c r="O314" s="6">
        <f t="shared" si="97"/>
        <v>7842.2027736341315</v>
      </c>
      <c r="P314" s="6">
        <f t="shared" si="84"/>
        <v>1317.9693292888128</v>
      </c>
      <c r="Q314" s="6">
        <f t="shared" si="90"/>
        <v>445039.97992039588</v>
      </c>
      <c r="R314" s="6">
        <f t="shared" si="91"/>
        <v>156844.05547268272</v>
      </c>
      <c r="S314" s="6">
        <f t="shared" si="92"/>
        <v>-205149.76021261091</v>
      </c>
      <c r="T314" s="6">
        <f t="shared" si="85"/>
        <v>1104931.2681508411</v>
      </c>
      <c r="U314" s="6">
        <f t="shared" si="86"/>
        <v>1104931.2681508411</v>
      </c>
    </row>
    <row r="315" spans="1:21" x14ac:dyDescent="0.25">
      <c r="A315" s="1">
        <v>296</v>
      </c>
      <c r="B315" s="6">
        <f t="shared" si="93"/>
        <v>244097.09728390467</v>
      </c>
      <c r="C315" s="6">
        <f t="shared" si="87"/>
        <v>4294.5729840971126</v>
      </c>
      <c r="D315" s="6">
        <f t="shared" si="94"/>
        <v>3277.5017454141762</v>
      </c>
      <c r="E315" s="6">
        <f t="shared" si="95"/>
        <v>1017.0712386829362</v>
      </c>
      <c r="F315" s="6">
        <f t="shared" si="88"/>
        <v>1017.0712386829362</v>
      </c>
      <c r="G315" s="6"/>
      <c r="H315" s="6">
        <f t="shared" si="79"/>
        <v>240819.59553849051</v>
      </c>
      <c r="I315" s="6">
        <f t="shared" si="96"/>
        <v>2622625.3682780848</v>
      </c>
      <c r="J315" s="6">
        <f t="shared" si="80"/>
        <v>1358.1768512369315</v>
      </c>
      <c r="K315" s="6">
        <f t="shared" si="81"/>
        <v>5652.7498353340443</v>
      </c>
      <c r="L315" s="6">
        <f t="shared" si="82"/>
        <v>264.43852205756343</v>
      </c>
      <c r="M315" s="6">
        <f t="shared" si="83"/>
        <v>176.56299066080109</v>
      </c>
      <c r="N315" s="6">
        <f t="shared" si="89"/>
        <v>5211.7483226156801</v>
      </c>
      <c r="O315" s="6">
        <f t="shared" si="97"/>
        <v>7867.8761048342485</v>
      </c>
      <c r="P315" s="6">
        <f t="shared" si="84"/>
        <v>1328.0638911092842</v>
      </c>
      <c r="Q315" s="6">
        <f t="shared" si="90"/>
        <v>446793.65131770493</v>
      </c>
      <c r="R315" s="6">
        <f t="shared" si="91"/>
        <v>157357.52209668508</v>
      </c>
      <c r="S315" s="6">
        <f t="shared" si="92"/>
        <v>-207161.51072465238</v>
      </c>
      <c r="T315" s="6">
        <f t="shared" si="85"/>
        <v>1110585.3744487474</v>
      </c>
      <c r="U315" s="6">
        <f t="shared" si="86"/>
        <v>1110585.3744487474</v>
      </c>
    </row>
    <row r="316" spans="1:21" x14ac:dyDescent="0.25">
      <c r="A316" s="1">
        <v>297</v>
      </c>
      <c r="B316" s="6">
        <f t="shared" si="93"/>
        <v>240819.59553849051</v>
      </c>
      <c r="C316" s="6">
        <f t="shared" si="87"/>
        <v>4294.5729840971126</v>
      </c>
      <c r="D316" s="6">
        <f t="shared" si="94"/>
        <v>3291.1580026867355</v>
      </c>
      <c r="E316" s="6">
        <f t="shared" si="95"/>
        <v>1003.4149814103771</v>
      </c>
      <c r="F316" s="6">
        <f t="shared" si="88"/>
        <v>1003.4149814103771</v>
      </c>
      <c r="G316" s="6"/>
      <c r="H316" s="6">
        <f t="shared" si="79"/>
        <v>237528.43753580377</v>
      </c>
      <c r="I316" s="6">
        <f t="shared" si="96"/>
        <v>2631211.1612800206</v>
      </c>
      <c r="J316" s="6">
        <f t="shared" si="80"/>
        <v>1360.419990729135</v>
      </c>
      <c r="K316" s="6">
        <f t="shared" si="81"/>
        <v>5654.9929748262475</v>
      </c>
      <c r="L316" s="6">
        <f t="shared" si="82"/>
        <v>260.88789516669806</v>
      </c>
      <c r="M316" s="6">
        <f t="shared" si="83"/>
        <v>176.85459879478756</v>
      </c>
      <c r="N316" s="6">
        <f t="shared" si="89"/>
        <v>5217.2504808647618</v>
      </c>
      <c r="O316" s="6">
        <f t="shared" si="97"/>
        <v>7893.6334838400562</v>
      </c>
      <c r="P316" s="6">
        <f t="shared" si="84"/>
        <v>1338.1915014876472</v>
      </c>
      <c r="Q316" s="6">
        <f t="shared" si="90"/>
        <v>448547.1106176778</v>
      </c>
      <c r="R316" s="6">
        <f t="shared" si="91"/>
        <v>157872.66967680122</v>
      </c>
      <c r="S316" s="6">
        <f t="shared" si="92"/>
        <v>-209185.80034553129</v>
      </c>
      <c r="T316" s="6">
        <f t="shared" si="85"/>
        <v>1116259.4480323645</v>
      </c>
      <c r="U316" s="6">
        <f t="shared" si="86"/>
        <v>1116259.4480323645</v>
      </c>
    </row>
    <row r="317" spans="1:21" x14ac:dyDescent="0.25">
      <c r="A317" s="1">
        <v>298</v>
      </c>
      <c r="B317" s="6">
        <f t="shared" si="93"/>
        <v>237528.43753580377</v>
      </c>
      <c r="C317" s="6">
        <f t="shared" si="87"/>
        <v>4294.5729840971126</v>
      </c>
      <c r="D317" s="6">
        <f t="shared" si="94"/>
        <v>3304.8711610312635</v>
      </c>
      <c r="E317" s="6">
        <f t="shared" si="95"/>
        <v>989.701823065849</v>
      </c>
      <c r="F317" s="6">
        <f t="shared" si="88"/>
        <v>989.701823065849</v>
      </c>
      <c r="G317" s="6"/>
      <c r="H317" s="6">
        <f t="shared" si="79"/>
        <v>234223.56637477249</v>
      </c>
      <c r="I317" s="6">
        <f t="shared" si="96"/>
        <v>2639825.0619340688</v>
      </c>
      <c r="J317" s="6">
        <f t="shared" si="80"/>
        <v>1362.6668349485815</v>
      </c>
      <c r="K317" s="6">
        <f t="shared" si="81"/>
        <v>5657.2398190456943</v>
      </c>
      <c r="L317" s="6">
        <f t="shared" si="82"/>
        <v>257.32247399712077</v>
      </c>
      <c r="M317" s="6">
        <f t="shared" si="83"/>
        <v>177.14668854331561</v>
      </c>
      <c r="N317" s="6">
        <f t="shared" si="89"/>
        <v>5222.7706565052576</v>
      </c>
      <c r="O317" s="6">
        <f t="shared" si="97"/>
        <v>7919.4751858022009</v>
      </c>
      <c r="P317" s="6">
        <f t="shared" si="84"/>
        <v>1348.3522646484716</v>
      </c>
      <c r="Q317" s="6">
        <f t="shared" si="90"/>
        <v>450300.32346830278</v>
      </c>
      <c r="R317" s="6">
        <f t="shared" si="91"/>
        <v>158389.50371604413</v>
      </c>
      <c r="S317" s="6">
        <f t="shared" si="92"/>
        <v>-211222.70378268749</v>
      </c>
      <c r="T317" s="6">
        <f t="shared" si="85"/>
        <v>1121953.5603411105</v>
      </c>
      <c r="U317" s="6">
        <f t="shared" si="86"/>
        <v>1121953.5603411105</v>
      </c>
    </row>
    <row r="318" spans="1:21" x14ac:dyDescent="0.25">
      <c r="A318" s="1">
        <v>299</v>
      </c>
      <c r="B318" s="6">
        <f t="shared" si="93"/>
        <v>234223.56637477249</v>
      </c>
      <c r="C318" s="6">
        <f t="shared" si="87"/>
        <v>4294.5729840971126</v>
      </c>
      <c r="D318" s="6">
        <f t="shared" si="94"/>
        <v>3318.6414575355607</v>
      </c>
      <c r="E318" s="6">
        <f t="shared" si="95"/>
        <v>975.931526561552</v>
      </c>
      <c r="F318" s="6">
        <f t="shared" si="88"/>
        <v>975.931526561552</v>
      </c>
      <c r="G318" s="6"/>
      <c r="H318" s="6">
        <f t="shared" si="79"/>
        <v>230904.92491723693</v>
      </c>
      <c r="I318" s="6">
        <f t="shared" si="96"/>
        <v>2648467.1622573682</v>
      </c>
      <c r="J318" s="6">
        <f t="shared" si="80"/>
        <v>1364.9173900139297</v>
      </c>
      <c r="K318" s="6">
        <f t="shared" si="81"/>
        <v>5659.490374111042</v>
      </c>
      <c r="L318" s="6">
        <f t="shared" si="82"/>
        <v>253.74219690600353</v>
      </c>
      <c r="M318" s="6">
        <f t="shared" si="83"/>
        <v>177.43926070181087</v>
      </c>
      <c r="N318" s="6">
        <f t="shared" si="89"/>
        <v>5228.3089165032279</v>
      </c>
      <c r="O318" s="6">
        <f t="shared" si="97"/>
        <v>7945.4014867720989</v>
      </c>
      <c r="P318" s="6">
        <f t="shared" si="84"/>
        <v>1358.5462851344355</v>
      </c>
      <c r="Q318" s="6">
        <f t="shared" si="90"/>
        <v>452053.25521879428</v>
      </c>
      <c r="R318" s="6">
        <f t="shared" si="91"/>
        <v>158908.02973544208</v>
      </c>
      <c r="S318" s="6">
        <f t="shared" si="92"/>
        <v>-213272.29617444775</v>
      </c>
      <c r="T318" s="6">
        <f t="shared" si="85"/>
        <v>1127667.7830735766</v>
      </c>
      <c r="U318" s="6">
        <f t="shared" si="86"/>
        <v>1127667.7830735766</v>
      </c>
    </row>
    <row r="319" spans="1:21" x14ac:dyDescent="0.25">
      <c r="A319" s="1">
        <v>300</v>
      </c>
      <c r="B319" s="6">
        <f t="shared" si="93"/>
        <v>230904.92491723693</v>
      </c>
      <c r="C319" s="6">
        <f t="shared" si="87"/>
        <v>4294.5729840971126</v>
      </c>
      <c r="D319" s="6">
        <f t="shared" si="94"/>
        <v>3332.4691302752922</v>
      </c>
      <c r="E319" s="6">
        <f t="shared" si="95"/>
        <v>962.10385382182051</v>
      </c>
      <c r="F319" s="6">
        <f t="shared" si="88"/>
        <v>962.10385382182051</v>
      </c>
      <c r="G319" s="6"/>
      <c r="H319" s="6">
        <f t="shared" si="79"/>
        <v>227572.45578696163</v>
      </c>
      <c r="I319" s="6">
        <f t="shared" si="96"/>
        <v>2657137.5545682977</v>
      </c>
      <c r="J319" s="6">
        <f t="shared" si="80"/>
        <v>1367.1716620539412</v>
      </c>
      <c r="K319" s="6">
        <f t="shared" si="81"/>
        <v>5661.7446461510535</v>
      </c>
      <c r="L319" s="6">
        <f t="shared" si="82"/>
        <v>250.14700199367334</v>
      </c>
      <c r="M319" s="6">
        <f t="shared" si="83"/>
        <v>177.73231606701236</v>
      </c>
      <c r="N319" s="6">
        <f t="shared" si="89"/>
        <v>5233.8653280903682</v>
      </c>
      <c r="O319" s="6">
        <f t="shared" si="97"/>
        <v>7971.4126637048876</v>
      </c>
      <c r="P319" s="6">
        <f t="shared" si="84"/>
        <v>1368.7736678072597</v>
      </c>
      <c r="Q319" s="6">
        <f t="shared" si="90"/>
        <v>453805.8709175844</v>
      </c>
      <c r="R319" s="6">
        <f t="shared" si="91"/>
        <v>159428.25327409786</v>
      </c>
      <c r="S319" s="6">
        <f t="shared" si="92"/>
        <v>-215334.65309246659</v>
      </c>
      <c r="T319" s="6">
        <f t="shared" si="85"/>
        <v>1133402.1881884814</v>
      </c>
      <c r="U319" s="6">
        <f t="shared" si="86"/>
        <v>1133402.1881884814</v>
      </c>
    </row>
    <row r="320" spans="1:21" x14ac:dyDescent="0.25">
      <c r="A320" s="1">
        <v>301</v>
      </c>
      <c r="B320" s="6">
        <f t="shared" si="93"/>
        <v>227572.45578696163</v>
      </c>
      <c r="C320" s="6">
        <f t="shared" si="87"/>
        <v>4294.5729840971126</v>
      </c>
      <c r="D320" s="6">
        <f t="shared" si="94"/>
        <v>3346.3544183181057</v>
      </c>
      <c r="E320" s="6">
        <f t="shared" si="95"/>
        <v>948.21856577900678</v>
      </c>
      <c r="F320" s="6">
        <f t="shared" si="88"/>
        <v>948.21856577900678</v>
      </c>
      <c r="G320" s="6"/>
      <c r="H320" s="6">
        <f t="shared" si="79"/>
        <v>224226.10136864352</v>
      </c>
      <c r="I320" s="6">
        <f t="shared" si="96"/>
        <v>2665836.3314874629</v>
      </c>
      <c r="J320" s="6">
        <f t="shared" si="80"/>
        <v>1369.4296572075057</v>
      </c>
      <c r="K320" s="6">
        <f t="shared" si="81"/>
        <v>5664.002641304618</v>
      </c>
      <c r="L320" s="6">
        <f t="shared" si="82"/>
        <v>246.53682710254176</v>
      </c>
      <c r="M320" s="6">
        <f t="shared" si="83"/>
        <v>178.02585543697575</v>
      </c>
      <c r="N320" s="6">
        <f t="shared" si="89"/>
        <v>5239.4399587651005</v>
      </c>
      <c r="O320" s="6">
        <f t="shared" si="97"/>
        <v>7997.5089944623824</v>
      </c>
      <c r="P320" s="6">
        <f t="shared" si="84"/>
        <v>1379.0345178486409</v>
      </c>
      <c r="Q320" s="6">
        <f t="shared" si="90"/>
        <v>455558.13531030237</v>
      </c>
      <c r="R320" s="6">
        <f t="shared" si="91"/>
        <v>159950.17988924775</v>
      </c>
      <c r="S320" s="6">
        <f t="shared" si="92"/>
        <v>-217409.8505441813</v>
      </c>
      <c r="T320" s="6">
        <f t="shared" si="85"/>
        <v>1139156.8479056268</v>
      </c>
      <c r="U320" s="6">
        <f t="shared" si="86"/>
        <v>1139156.8479056268</v>
      </c>
    </row>
    <row r="321" spans="1:21" x14ac:dyDescent="0.25">
      <c r="A321" s="1">
        <v>302</v>
      </c>
      <c r="B321" s="6">
        <f t="shared" si="93"/>
        <v>224226.10136864352</v>
      </c>
      <c r="C321" s="6">
        <f t="shared" si="87"/>
        <v>4294.5729840971126</v>
      </c>
      <c r="D321" s="6">
        <f t="shared" si="94"/>
        <v>3360.2975617277643</v>
      </c>
      <c r="E321" s="6">
        <f t="shared" si="95"/>
        <v>934.27542236934801</v>
      </c>
      <c r="F321" s="6">
        <f t="shared" si="88"/>
        <v>934.27542236934801</v>
      </c>
      <c r="G321" s="6"/>
      <c r="H321" s="6">
        <f t="shared" si="79"/>
        <v>220865.80380691576</v>
      </c>
      <c r="I321" s="6">
        <f t="shared" si="96"/>
        <v>2674563.5859386846</v>
      </c>
      <c r="J321" s="6">
        <f t="shared" si="80"/>
        <v>1371.6913816236447</v>
      </c>
      <c r="K321" s="6">
        <f t="shared" si="81"/>
        <v>5666.2643657207573</v>
      </c>
      <c r="L321" s="6">
        <f t="shared" si="82"/>
        <v>242.91160981603048</v>
      </c>
      <c r="M321" s="6">
        <f t="shared" si="83"/>
        <v>178.31987961107382</v>
      </c>
      <c r="N321" s="6">
        <f t="shared" si="89"/>
        <v>5245.0328762936533</v>
      </c>
      <c r="O321" s="6">
        <f t="shared" si="97"/>
        <v>8023.6907578160472</v>
      </c>
      <c r="P321" s="6">
        <f t="shared" si="84"/>
        <v>1389.3289407611969</v>
      </c>
      <c r="Q321" s="6">
        <f t="shared" si="90"/>
        <v>457310.01283774135</v>
      </c>
      <c r="R321" s="6">
        <f t="shared" si="91"/>
        <v>160473.81515632107</v>
      </c>
      <c r="S321" s="6">
        <f t="shared" si="92"/>
        <v>-219497.9649752799</v>
      </c>
      <c r="T321" s="6">
        <f t="shared" si="85"/>
        <v>1144931.8347068601</v>
      </c>
      <c r="U321" s="6">
        <f t="shared" si="86"/>
        <v>1144931.8347068601</v>
      </c>
    </row>
    <row r="322" spans="1:21" x14ac:dyDescent="0.25">
      <c r="A322" s="1">
        <v>303</v>
      </c>
      <c r="B322" s="6">
        <f t="shared" si="93"/>
        <v>220865.80380691576</v>
      </c>
      <c r="C322" s="6">
        <f t="shared" si="87"/>
        <v>4294.5729840971126</v>
      </c>
      <c r="D322" s="6">
        <f t="shared" si="94"/>
        <v>3374.2988015682968</v>
      </c>
      <c r="E322" s="6">
        <f t="shared" si="95"/>
        <v>920.27418252881569</v>
      </c>
      <c r="F322" s="6">
        <f t="shared" si="88"/>
        <v>920.27418252881569</v>
      </c>
      <c r="G322" s="6"/>
      <c r="H322" s="6">
        <f t="shared" si="79"/>
        <v>217491.50500534746</v>
      </c>
      <c r="I322" s="6">
        <f t="shared" si="96"/>
        <v>2683319.4111499926</v>
      </c>
      <c r="J322" s="6">
        <f t="shared" si="80"/>
        <v>1373.9568414615389</v>
      </c>
      <c r="K322" s="6">
        <f t="shared" si="81"/>
        <v>5668.5298255586513</v>
      </c>
      <c r="L322" s="6">
        <f t="shared" si="82"/>
        <v>239.27128745749209</v>
      </c>
      <c r="M322" s="6">
        <f t="shared" si="83"/>
        <v>178.61438939000007</v>
      </c>
      <c r="N322" s="6">
        <f t="shared" si="89"/>
        <v>5250.6441487111597</v>
      </c>
      <c r="O322" s="6">
        <f t="shared" si="97"/>
        <v>8049.958233449971</v>
      </c>
      <c r="P322" s="6">
        <f t="shared" si="84"/>
        <v>1399.6570423694056</v>
      </c>
      <c r="Q322" s="6">
        <f t="shared" si="90"/>
        <v>459061.46763381321</v>
      </c>
      <c r="R322" s="6">
        <f t="shared" si="91"/>
        <v>160999.16466899955</v>
      </c>
      <c r="S322" s="6">
        <f t="shared" si="92"/>
        <v>-221599.07327218354</v>
      </c>
      <c r="T322" s="6">
        <f t="shared" si="85"/>
        <v>1150727.2213370386</v>
      </c>
      <c r="U322" s="6">
        <f t="shared" si="86"/>
        <v>1150727.2213370386</v>
      </c>
    </row>
    <row r="323" spans="1:21" x14ac:dyDescent="0.25">
      <c r="A323" s="1">
        <v>304</v>
      </c>
      <c r="B323" s="6">
        <f t="shared" si="93"/>
        <v>217491.50500534746</v>
      </c>
      <c r="C323" s="6">
        <f t="shared" si="87"/>
        <v>4294.5729840971126</v>
      </c>
      <c r="D323" s="6">
        <f t="shared" si="94"/>
        <v>3388.3583799081648</v>
      </c>
      <c r="E323" s="6">
        <f t="shared" si="95"/>
        <v>906.21460418894776</v>
      </c>
      <c r="F323" s="6">
        <f t="shared" si="88"/>
        <v>906.21460418894776</v>
      </c>
      <c r="G323" s="6"/>
      <c r="H323" s="6">
        <f t="shared" si="79"/>
        <v>214103.14662543929</v>
      </c>
      <c r="I323" s="6">
        <f t="shared" si="96"/>
        <v>2692103.900654621</v>
      </c>
      <c r="J323" s="6">
        <f t="shared" si="80"/>
        <v>1376.2260428905422</v>
      </c>
      <c r="K323" s="6">
        <f t="shared" si="81"/>
        <v>5670.7990269876545</v>
      </c>
      <c r="L323" s="6">
        <f t="shared" si="82"/>
        <v>235.61579708912643</v>
      </c>
      <c r="M323" s="6">
        <f t="shared" si="83"/>
        <v>178.9093855757705</v>
      </c>
      <c r="N323" s="6">
        <f t="shared" si="89"/>
        <v>5256.2738443227581</v>
      </c>
      <c r="O323" s="6">
        <f t="shared" si="97"/>
        <v>8076.3117019638557</v>
      </c>
      <c r="P323" s="6">
        <f t="shared" si="84"/>
        <v>1410.0189288205488</v>
      </c>
      <c r="Q323" s="6">
        <f t="shared" si="90"/>
        <v>460812.46352349041</v>
      </c>
      <c r="R323" s="6">
        <f t="shared" si="91"/>
        <v>161526.23403927725</v>
      </c>
      <c r="S323" s="6">
        <f t="shared" si="92"/>
        <v>-223713.25276454282</v>
      </c>
      <c r="T323" s="6">
        <f t="shared" si="85"/>
        <v>1156543.0808049981</v>
      </c>
      <c r="U323" s="6">
        <f t="shared" si="86"/>
        <v>1156543.0808049981</v>
      </c>
    </row>
    <row r="324" spans="1:21" x14ac:dyDescent="0.25">
      <c r="A324" s="1">
        <v>305</v>
      </c>
      <c r="B324" s="6">
        <f t="shared" si="93"/>
        <v>214103.14662543929</v>
      </c>
      <c r="C324" s="6">
        <f t="shared" si="87"/>
        <v>4294.5729840971126</v>
      </c>
      <c r="D324" s="6">
        <f t="shared" si="94"/>
        <v>3402.476539824449</v>
      </c>
      <c r="E324" s="6">
        <f t="shared" si="95"/>
        <v>892.09644427266369</v>
      </c>
      <c r="F324" s="6">
        <f t="shared" si="88"/>
        <v>892.09644427266369</v>
      </c>
      <c r="G324" s="6"/>
      <c r="H324" s="6">
        <f t="shared" si="79"/>
        <v>210700.67008561484</v>
      </c>
      <c r="I324" s="6">
        <f t="shared" si="96"/>
        <v>2700917.1482920069</v>
      </c>
      <c r="J324" s="6">
        <f t="shared" si="80"/>
        <v>1378.498992090196</v>
      </c>
      <c r="K324" s="6">
        <f t="shared" si="81"/>
        <v>5673.0719761873088</v>
      </c>
      <c r="L324" s="6">
        <f t="shared" si="82"/>
        <v>231.94507551089256</v>
      </c>
      <c r="M324" s="6">
        <f t="shared" si="83"/>
        <v>179.20486897172549</v>
      </c>
      <c r="N324" s="6">
        <f t="shared" si="89"/>
        <v>5261.9220317046902</v>
      </c>
      <c r="O324" s="6">
        <f t="shared" si="97"/>
        <v>8102.751444876013</v>
      </c>
      <c r="P324" s="6">
        <f t="shared" si="84"/>
        <v>1420.4147065856614</v>
      </c>
      <c r="Q324" s="6">
        <f t="shared" si="90"/>
        <v>462562.96402073553</v>
      </c>
      <c r="R324" s="6">
        <f t="shared" si="91"/>
        <v>162055.02889752042</v>
      </c>
      <c r="S324" s="6">
        <f t="shared" si="92"/>
        <v>-225840.58122774752</v>
      </c>
      <c r="T324" s="6">
        <f t="shared" si="85"/>
        <v>1162379.4863845236</v>
      </c>
      <c r="U324" s="6">
        <f t="shared" si="86"/>
        <v>1162379.4863845236</v>
      </c>
    </row>
    <row r="325" spans="1:21" x14ac:dyDescent="0.25">
      <c r="A325" s="1">
        <v>306</v>
      </c>
      <c r="B325" s="6">
        <f t="shared" si="93"/>
        <v>210700.67008561484</v>
      </c>
      <c r="C325" s="6">
        <f t="shared" si="87"/>
        <v>4294.5729840971126</v>
      </c>
      <c r="D325" s="6">
        <f t="shared" si="94"/>
        <v>3416.6535254070509</v>
      </c>
      <c r="E325" s="6">
        <f t="shared" si="95"/>
        <v>877.91945869006179</v>
      </c>
      <c r="F325" s="6">
        <f t="shared" si="88"/>
        <v>877.91945869006179</v>
      </c>
      <c r="G325" s="6"/>
      <c r="H325" s="6">
        <f t="shared" si="79"/>
        <v>207284.01656020779</v>
      </c>
      <c r="I325" s="6">
        <f t="shared" si="96"/>
        <v>2709759.2482087938</v>
      </c>
      <c r="J325" s="6">
        <f t="shared" si="80"/>
        <v>1380.775695250248</v>
      </c>
      <c r="K325" s="6">
        <f t="shared" si="81"/>
        <v>5675.3486793473603</v>
      </c>
      <c r="L325" s="6">
        <f t="shared" si="82"/>
        <v>228.25905925941606</v>
      </c>
      <c r="M325" s="6">
        <f t="shared" si="83"/>
        <v>179.50084038253223</v>
      </c>
      <c r="N325" s="6">
        <f t="shared" si="89"/>
        <v>5267.588779705412</v>
      </c>
      <c r="O325" s="6">
        <f t="shared" si="97"/>
        <v>8129.2777446263735</v>
      </c>
      <c r="P325" s="6">
        <f t="shared" si="84"/>
        <v>1430.8444824604808</v>
      </c>
      <c r="Q325" s="6">
        <f t="shared" si="90"/>
        <v>464312.93232641794</v>
      </c>
      <c r="R325" s="6">
        <f t="shared" si="91"/>
        <v>162585.55489252761</v>
      </c>
      <c r="S325" s="6">
        <f t="shared" si="92"/>
        <v>-227981.13688545136</v>
      </c>
      <c r="T325" s="6">
        <f t="shared" si="85"/>
        <v>1168236.5116153257</v>
      </c>
      <c r="U325" s="6">
        <f t="shared" si="86"/>
        <v>1168236.5116153257</v>
      </c>
    </row>
    <row r="326" spans="1:21" x14ac:dyDescent="0.25">
      <c r="A326" s="1">
        <v>307</v>
      </c>
      <c r="B326" s="6">
        <f t="shared" si="93"/>
        <v>207284.01656020779</v>
      </c>
      <c r="C326" s="6">
        <f t="shared" si="87"/>
        <v>4294.5729840971126</v>
      </c>
      <c r="D326" s="6">
        <f t="shared" si="94"/>
        <v>3430.8895817629136</v>
      </c>
      <c r="E326" s="6">
        <f t="shared" si="95"/>
        <v>863.68340233419906</v>
      </c>
      <c r="F326" s="6">
        <f t="shared" si="88"/>
        <v>863.68340233419906</v>
      </c>
      <c r="G326" s="6"/>
      <c r="H326" s="6">
        <f t="shared" si="79"/>
        <v>203853.12697844487</v>
      </c>
      <c r="I326" s="6">
        <f t="shared" si="96"/>
        <v>2718630.2948598363</v>
      </c>
      <c r="J326" s="6">
        <f t="shared" si="80"/>
        <v>1383.0561585706691</v>
      </c>
      <c r="K326" s="6">
        <f t="shared" si="81"/>
        <v>5677.6291426677817</v>
      </c>
      <c r="L326" s="6">
        <f t="shared" si="82"/>
        <v>224.55768460689177</v>
      </c>
      <c r="M326" s="6">
        <f t="shared" si="83"/>
        <v>179.79730061418698</v>
      </c>
      <c r="N326" s="6">
        <f t="shared" si="89"/>
        <v>5273.2741574467027</v>
      </c>
      <c r="O326" s="6">
        <f t="shared" si="97"/>
        <v>8155.8908845795013</v>
      </c>
      <c r="P326" s="6">
        <f t="shared" si="84"/>
        <v>1441.3083635663993</v>
      </c>
      <c r="Q326" s="6">
        <f t="shared" si="90"/>
        <v>466062.33132621809</v>
      </c>
      <c r="R326" s="6">
        <f t="shared" si="91"/>
        <v>163117.81769159017</v>
      </c>
      <c r="S326" s="6">
        <f t="shared" si="92"/>
        <v>-230134.99841210991</v>
      </c>
      <c r="T326" s="6">
        <f t="shared" si="85"/>
        <v>1174114.2303040193</v>
      </c>
      <c r="U326" s="6">
        <f t="shared" si="86"/>
        <v>1174114.2303040193</v>
      </c>
    </row>
    <row r="327" spans="1:21" x14ac:dyDescent="0.25">
      <c r="A327" s="1">
        <v>308</v>
      </c>
      <c r="B327" s="6">
        <f t="shared" si="93"/>
        <v>203853.12697844487</v>
      </c>
      <c r="C327" s="6">
        <f t="shared" si="87"/>
        <v>4294.5729840971126</v>
      </c>
      <c r="D327" s="6">
        <f t="shared" si="94"/>
        <v>3445.1849550202587</v>
      </c>
      <c r="E327" s="6">
        <f t="shared" si="95"/>
        <v>849.38802907685363</v>
      </c>
      <c r="F327" s="6">
        <f t="shared" si="88"/>
        <v>849.38802907685363</v>
      </c>
      <c r="G327" s="6"/>
      <c r="H327" s="6">
        <f t="shared" si="79"/>
        <v>200407.94202342461</v>
      </c>
      <c r="I327" s="6">
        <f t="shared" si="96"/>
        <v>2727530.3830092102</v>
      </c>
      <c r="J327" s="6">
        <f t="shared" si="80"/>
        <v>1385.3403882616701</v>
      </c>
      <c r="K327" s="6">
        <f t="shared" si="81"/>
        <v>5679.9133723587829</v>
      </c>
      <c r="L327" s="6">
        <f t="shared" si="82"/>
        <v>220.84088755998195</v>
      </c>
      <c r="M327" s="6">
        <f t="shared" si="83"/>
        <v>180.09425047401712</v>
      </c>
      <c r="N327" s="6">
        <f t="shared" si="89"/>
        <v>5278.9782343247844</v>
      </c>
      <c r="O327" s="6">
        <f t="shared" si="97"/>
        <v>8182.591149027623</v>
      </c>
      <c r="P327" s="6">
        <f t="shared" si="84"/>
        <v>1451.8064573514193</v>
      </c>
      <c r="Q327" s="6">
        <f t="shared" si="90"/>
        <v>467811.12358851865</v>
      </c>
      <c r="R327" s="6">
        <f t="shared" si="91"/>
        <v>163651.82298055262</v>
      </c>
      <c r="S327" s="6">
        <f t="shared" si="92"/>
        <v>-232302.24493553385</v>
      </c>
      <c r="T327" s="6">
        <f t="shared" si="85"/>
        <v>1180012.7165251065</v>
      </c>
      <c r="U327" s="6">
        <f t="shared" si="86"/>
        <v>1180012.7165251065</v>
      </c>
    </row>
    <row r="328" spans="1:21" x14ac:dyDescent="0.25">
      <c r="A328" s="1">
        <v>309</v>
      </c>
      <c r="B328" s="6">
        <f t="shared" si="93"/>
        <v>200407.94202342461</v>
      </c>
      <c r="C328" s="6">
        <f t="shared" si="87"/>
        <v>4294.5729840971126</v>
      </c>
      <c r="D328" s="6">
        <f t="shared" si="94"/>
        <v>3459.5398923328435</v>
      </c>
      <c r="E328" s="6">
        <f t="shared" si="95"/>
        <v>835.03309176426922</v>
      </c>
      <c r="F328" s="6">
        <f t="shared" si="88"/>
        <v>835.03309176426922</v>
      </c>
      <c r="G328" s="6"/>
      <c r="H328" s="6">
        <f t="shared" si="79"/>
        <v>196948.40213109177</v>
      </c>
      <c r="I328" s="6">
        <f t="shared" si="96"/>
        <v>2736459.6077312236</v>
      </c>
      <c r="J328" s="6">
        <f t="shared" si="80"/>
        <v>1387.6283905437176</v>
      </c>
      <c r="K328" s="6">
        <f t="shared" si="81"/>
        <v>5682.2013746408302</v>
      </c>
      <c r="L328" s="6">
        <f t="shared" si="82"/>
        <v>217.10860385871001</v>
      </c>
      <c r="M328" s="6">
        <f t="shared" si="83"/>
        <v>180.39169077068328</v>
      </c>
      <c r="N328" s="6">
        <f t="shared" si="89"/>
        <v>5284.7010800114367</v>
      </c>
      <c r="O328" s="6">
        <f t="shared" si="97"/>
        <v>8209.3788231936633</v>
      </c>
      <c r="P328" s="6">
        <f t="shared" si="84"/>
        <v>1462.3388715911133</v>
      </c>
      <c r="Q328" s="6">
        <f t="shared" si="90"/>
        <v>469559.27136228292</v>
      </c>
      <c r="R328" s="6">
        <f t="shared" si="91"/>
        <v>164187.57646387341</v>
      </c>
      <c r="S328" s="6">
        <f t="shared" si="92"/>
        <v>-234482.95603945546</v>
      </c>
      <c r="T328" s="6">
        <f t="shared" si="85"/>
        <v>1185932.0446219628</v>
      </c>
      <c r="U328" s="6">
        <f t="shared" si="86"/>
        <v>1185932.0446219628</v>
      </c>
    </row>
    <row r="329" spans="1:21" x14ac:dyDescent="0.25">
      <c r="A329" s="1">
        <v>310</v>
      </c>
      <c r="B329" s="6">
        <f t="shared" si="93"/>
        <v>196948.40213109177</v>
      </c>
      <c r="C329" s="6">
        <f t="shared" si="87"/>
        <v>4294.5729840971126</v>
      </c>
      <c r="D329" s="6">
        <f t="shared" si="94"/>
        <v>3473.9546418842301</v>
      </c>
      <c r="E329" s="6">
        <f t="shared" si="95"/>
        <v>820.61834221288234</v>
      </c>
      <c r="F329" s="6">
        <f t="shared" si="88"/>
        <v>820.61834221288234</v>
      </c>
      <c r="G329" s="6"/>
      <c r="H329" s="6">
        <f t="shared" si="79"/>
        <v>193474.44748920755</v>
      </c>
      <c r="I329" s="6">
        <f t="shared" si="96"/>
        <v>2745418.0644114339</v>
      </c>
      <c r="J329" s="6">
        <f t="shared" si="80"/>
        <v>1389.9201716475534</v>
      </c>
      <c r="K329" s="6">
        <f t="shared" si="81"/>
        <v>5684.4931557446662</v>
      </c>
      <c r="L329" s="6">
        <f t="shared" si="82"/>
        <v>213.3607689753494</v>
      </c>
      <c r="M329" s="6">
        <f t="shared" si="83"/>
        <v>180.68962231418195</v>
      </c>
      <c r="N329" s="6">
        <f t="shared" si="89"/>
        <v>5290.4427644551351</v>
      </c>
      <c r="O329" s="6">
        <f t="shared" si="97"/>
        <v>8236.2541932342938</v>
      </c>
      <c r="P329" s="6">
        <f t="shared" si="84"/>
        <v>1472.9057143895793</v>
      </c>
      <c r="Q329" s="6">
        <f t="shared" si="90"/>
        <v>471306.7365749203</v>
      </c>
      <c r="R329" s="6">
        <f t="shared" si="91"/>
        <v>164725.08386468602</v>
      </c>
      <c r="S329" s="6">
        <f t="shared" si="92"/>
        <v>-236677.21176611062</v>
      </c>
      <c r="T329" s="6">
        <f t="shared" si="85"/>
        <v>1191872.289207828</v>
      </c>
      <c r="U329" s="6">
        <f t="shared" si="86"/>
        <v>1191872.289207828</v>
      </c>
    </row>
    <row r="330" spans="1:21" x14ac:dyDescent="0.25">
      <c r="A330" s="1">
        <v>311</v>
      </c>
      <c r="B330" s="6">
        <f t="shared" si="93"/>
        <v>193474.44748920755</v>
      </c>
      <c r="C330" s="6">
        <f t="shared" si="87"/>
        <v>4294.5729840971126</v>
      </c>
      <c r="D330" s="6">
        <f t="shared" si="94"/>
        <v>3488.4294528920809</v>
      </c>
      <c r="E330" s="6">
        <f t="shared" si="95"/>
        <v>806.14353120503142</v>
      </c>
      <c r="F330" s="6">
        <f t="shared" si="88"/>
        <v>806.14353120503142</v>
      </c>
      <c r="G330" s="6"/>
      <c r="H330" s="6">
        <f t="shared" si="79"/>
        <v>189986.01803631548</v>
      </c>
      <c r="I330" s="6">
        <f t="shared" si="96"/>
        <v>2754405.8487476651</v>
      </c>
      <c r="J330" s="6">
        <f t="shared" si="80"/>
        <v>1392.2157378142081</v>
      </c>
      <c r="K330" s="6">
        <f t="shared" si="81"/>
        <v>5686.7887219113209</v>
      </c>
      <c r="L330" s="6">
        <f t="shared" si="82"/>
        <v>209.59731811330818</v>
      </c>
      <c r="M330" s="6">
        <f t="shared" si="83"/>
        <v>180.98804591584707</v>
      </c>
      <c r="N330" s="6">
        <f t="shared" si="89"/>
        <v>5296.2033578821656</v>
      </c>
      <c r="O330" s="6">
        <f t="shared" si="97"/>
        <v>8263.2175462429877</v>
      </c>
      <c r="P330" s="6">
        <f t="shared" si="84"/>
        <v>1483.5070941804111</v>
      </c>
      <c r="Q330" s="6">
        <f t="shared" si="90"/>
        <v>473053.48083013855</v>
      </c>
      <c r="R330" s="6">
        <f t="shared" si="91"/>
        <v>165264.3509248599</v>
      </c>
      <c r="S330" s="6">
        <f t="shared" si="92"/>
        <v>-238885.09261883408</v>
      </c>
      <c r="T330" s="6">
        <f t="shared" si="85"/>
        <v>1197833.5251667988</v>
      </c>
      <c r="U330" s="6">
        <f t="shared" si="86"/>
        <v>1197833.5251667988</v>
      </c>
    </row>
    <row r="331" spans="1:21" x14ac:dyDescent="0.25">
      <c r="A331" s="1">
        <v>312</v>
      </c>
      <c r="B331" s="6">
        <f t="shared" si="93"/>
        <v>189986.01803631548</v>
      </c>
      <c r="C331" s="6">
        <f t="shared" si="87"/>
        <v>4294.5729840971126</v>
      </c>
      <c r="D331" s="6">
        <f t="shared" si="94"/>
        <v>3502.9645756124646</v>
      </c>
      <c r="E331" s="6">
        <f t="shared" si="95"/>
        <v>791.60840848464784</v>
      </c>
      <c r="F331" s="6">
        <f t="shared" si="88"/>
        <v>791.60840848464784</v>
      </c>
      <c r="G331" s="6"/>
      <c r="H331" s="6">
        <f t="shared" si="79"/>
        <v>186483.05346070303</v>
      </c>
      <c r="I331" s="6">
        <f t="shared" si="96"/>
        <v>2763423.0567510314</v>
      </c>
      <c r="J331" s="6">
        <f t="shared" si="80"/>
        <v>1394.5150952950205</v>
      </c>
      <c r="K331" s="6">
        <f t="shared" si="81"/>
        <v>5689.0880793921333</v>
      </c>
      <c r="L331" s="6">
        <f t="shared" si="82"/>
        <v>205.81818620600845</v>
      </c>
      <c r="M331" s="6">
        <f t="shared" si="83"/>
        <v>181.28696238835266</v>
      </c>
      <c r="N331" s="6">
        <f t="shared" si="89"/>
        <v>5301.9829307977725</v>
      </c>
      <c r="O331" s="6">
        <f t="shared" si="97"/>
        <v>8290.2691702530883</v>
      </c>
      <c r="P331" s="6">
        <f t="shared" si="84"/>
        <v>1494.1431197276579</v>
      </c>
      <c r="Q331" s="6">
        <f t="shared" si="90"/>
        <v>474799.46540578315</v>
      </c>
      <c r="R331" s="6">
        <f t="shared" si="91"/>
        <v>165805.38340506188</v>
      </c>
      <c r="S331" s="6">
        <f t="shared" si="92"/>
        <v>-241106.67956467069</v>
      </c>
      <c r="T331" s="6">
        <f t="shared" si="85"/>
        <v>1203815.8276548269</v>
      </c>
      <c r="U331" s="6">
        <f t="shared" si="86"/>
        <v>1203815.8276548269</v>
      </c>
    </row>
    <row r="332" spans="1:21" x14ac:dyDescent="0.25">
      <c r="A332" s="1">
        <v>313</v>
      </c>
      <c r="B332" s="6">
        <f t="shared" si="93"/>
        <v>186483.05346070303</v>
      </c>
      <c r="C332" s="6">
        <f t="shared" si="87"/>
        <v>4294.5729840971126</v>
      </c>
      <c r="D332" s="6">
        <f t="shared" si="94"/>
        <v>3517.5602613441833</v>
      </c>
      <c r="E332" s="6">
        <f t="shared" si="95"/>
        <v>777.01272275292922</v>
      </c>
      <c r="F332" s="6">
        <f t="shared" si="88"/>
        <v>777.01272275292922</v>
      </c>
      <c r="G332" s="6"/>
      <c r="H332" s="6">
        <f t="shared" si="79"/>
        <v>182965.49319935884</v>
      </c>
      <c r="I332" s="6">
        <f t="shared" si="96"/>
        <v>2772469.7847469631</v>
      </c>
      <c r="J332" s="6">
        <f t="shared" si="80"/>
        <v>1396.8182503516557</v>
      </c>
      <c r="K332" s="6">
        <f t="shared" si="81"/>
        <v>5691.391234448768</v>
      </c>
      <c r="L332" s="6">
        <f t="shared" si="82"/>
        <v>202.02330791576159</v>
      </c>
      <c r="M332" s="6">
        <f t="shared" si="83"/>
        <v>181.58637254571525</v>
      </c>
      <c r="N332" s="6">
        <f t="shared" si="89"/>
        <v>5307.7815539872909</v>
      </c>
      <c r="O332" s="6">
        <f t="shared" si="97"/>
        <v>8317.4093542408827</v>
      </c>
      <c r="P332" s="6">
        <f t="shared" si="84"/>
        <v>1504.8139001267959</v>
      </c>
      <c r="Q332" s="6">
        <f t="shared" si="90"/>
        <v>476544.65125166351</v>
      </c>
      <c r="R332" s="6">
        <f t="shared" si="91"/>
        <v>166348.18708481776</v>
      </c>
      <c r="S332" s="6">
        <f t="shared" si="92"/>
        <v>-243342.05403700026</v>
      </c>
      <c r="T332" s="6">
        <f t="shared" si="85"/>
        <v>1209819.272100721</v>
      </c>
      <c r="U332" s="6">
        <f t="shared" si="86"/>
        <v>1209819.272100721</v>
      </c>
    </row>
    <row r="333" spans="1:21" x14ac:dyDescent="0.25">
      <c r="A333" s="1">
        <v>314</v>
      </c>
      <c r="B333" s="6">
        <f t="shared" si="93"/>
        <v>182965.49319935884</v>
      </c>
      <c r="C333" s="6">
        <f t="shared" si="87"/>
        <v>4294.5729840971126</v>
      </c>
      <c r="D333" s="6">
        <f t="shared" si="94"/>
        <v>3532.2167624331173</v>
      </c>
      <c r="E333" s="6">
        <f t="shared" si="95"/>
        <v>762.35622166399514</v>
      </c>
      <c r="F333" s="6">
        <f t="shared" si="88"/>
        <v>762.35622166399514</v>
      </c>
      <c r="G333" s="6"/>
      <c r="H333" s="6">
        <f t="shared" si="79"/>
        <v>179433.27643692572</v>
      </c>
      <c r="I333" s="6">
        <f t="shared" si="96"/>
        <v>2781546.1293762336</v>
      </c>
      <c r="J333" s="6">
        <f t="shared" si="80"/>
        <v>1399.1252092561174</v>
      </c>
      <c r="K333" s="6">
        <f t="shared" si="81"/>
        <v>5693.6981933532297</v>
      </c>
      <c r="L333" s="6">
        <f t="shared" si="82"/>
        <v>198.21261763263874</v>
      </c>
      <c r="M333" s="6">
        <f t="shared" si="83"/>
        <v>181.88627720329526</v>
      </c>
      <c r="N333" s="6">
        <f t="shared" si="89"/>
        <v>5313.5992985172961</v>
      </c>
      <c r="O333" s="6">
        <f t="shared" si="97"/>
        <v>8344.6383881286947</v>
      </c>
      <c r="P333" s="6">
        <f t="shared" si="84"/>
        <v>1515.5195448056993</v>
      </c>
      <c r="Q333" s="6">
        <f t="shared" si="90"/>
        <v>478288.99898736557</v>
      </c>
      <c r="R333" s="6">
        <f t="shared" si="91"/>
        <v>166892.76776257402</v>
      </c>
      <c r="S333" s="6">
        <f t="shared" si="92"/>
        <v>-245591.29793817719</v>
      </c>
      <c r="T333" s="6">
        <f t="shared" si="85"/>
        <v>1215843.9342071505</v>
      </c>
      <c r="U333" s="6">
        <f t="shared" si="86"/>
        <v>1215843.9342071505</v>
      </c>
    </row>
    <row r="334" spans="1:21" x14ac:dyDescent="0.25">
      <c r="A334" s="1">
        <v>315</v>
      </c>
      <c r="B334" s="6">
        <f t="shared" si="93"/>
        <v>179433.27643692572</v>
      </c>
      <c r="C334" s="6">
        <f t="shared" si="87"/>
        <v>4294.5729840971126</v>
      </c>
      <c r="D334" s="6">
        <f t="shared" si="94"/>
        <v>3546.934332276589</v>
      </c>
      <c r="E334" s="6">
        <f t="shared" si="95"/>
        <v>747.63865182052382</v>
      </c>
      <c r="F334" s="6">
        <f t="shared" si="88"/>
        <v>747.63865182052382</v>
      </c>
      <c r="G334" s="6"/>
      <c r="H334" s="6">
        <f t="shared" si="79"/>
        <v>175886.34210464914</v>
      </c>
      <c r="I334" s="6">
        <f t="shared" si="96"/>
        <v>2790652.1875959937</v>
      </c>
      <c r="J334" s="6">
        <f t="shared" si="80"/>
        <v>1401.4359782907702</v>
      </c>
      <c r="K334" s="6">
        <f t="shared" si="81"/>
        <v>5696.008962387883</v>
      </c>
      <c r="L334" s="6">
        <f t="shared" si="82"/>
        <v>194.38604947333619</v>
      </c>
      <c r="M334" s="6">
        <f t="shared" si="83"/>
        <v>182.18667717780014</v>
      </c>
      <c r="N334" s="6">
        <f t="shared" si="89"/>
        <v>5319.4362357367463</v>
      </c>
      <c r="O334" s="6">
        <f t="shared" si="97"/>
        <v>8371.9565627879765</v>
      </c>
      <c r="P334" s="6">
        <f t="shared" si="84"/>
        <v>1526.2601635256151</v>
      </c>
      <c r="Q334" s="6">
        <f t="shared" si="90"/>
        <v>480032.46890005155</v>
      </c>
      <c r="R334" s="6">
        <f t="shared" si="91"/>
        <v>167439.13125575962</v>
      </c>
      <c r="S334" s="6">
        <f t="shared" si="92"/>
        <v>-247854.4936421857</v>
      </c>
      <c r="T334" s="6">
        <f t="shared" si="85"/>
        <v>1221889.8899516542</v>
      </c>
      <c r="U334" s="6">
        <f t="shared" si="86"/>
        <v>1221889.8899516542</v>
      </c>
    </row>
    <row r="335" spans="1:21" x14ac:dyDescent="0.25">
      <c r="A335" s="1">
        <v>316</v>
      </c>
      <c r="B335" s="6">
        <f t="shared" si="93"/>
        <v>175886.34210464914</v>
      </c>
      <c r="C335" s="6">
        <f t="shared" si="87"/>
        <v>4294.5729840971126</v>
      </c>
      <c r="D335" s="6">
        <f t="shared" si="94"/>
        <v>3561.7132253277414</v>
      </c>
      <c r="E335" s="6">
        <f t="shared" si="95"/>
        <v>732.85975876937141</v>
      </c>
      <c r="F335" s="6">
        <f t="shared" si="88"/>
        <v>732.85975876937141</v>
      </c>
      <c r="G335" s="6"/>
      <c r="H335" s="6">
        <f t="shared" si="79"/>
        <v>172324.62887932139</v>
      </c>
      <c r="I335" s="6">
        <f t="shared" si="96"/>
        <v>2799788.0566808074</v>
      </c>
      <c r="J335" s="6">
        <f t="shared" si="80"/>
        <v>1403.7505637483534</v>
      </c>
      <c r="K335" s="6">
        <f t="shared" si="81"/>
        <v>5698.3235478454662</v>
      </c>
      <c r="L335" s="6">
        <f t="shared" si="82"/>
        <v>190.54353728003656</v>
      </c>
      <c r="M335" s="6">
        <f t="shared" si="83"/>
        <v>182.48757328728595</v>
      </c>
      <c r="N335" s="6">
        <f t="shared" si="89"/>
        <v>5325.2924372781436</v>
      </c>
      <c r="O335" s="6">
        <f t="shared" si="97"/>
        <v>8399.3641700424159</v>
      </c>
      <c r="P335" s="6">
        <f t="shared" si="84"/>
        <v>1537.0358663821362</v>
      </c>
      <c r="Q335" s="6">
        <f t="shared" si="90"/>
        <v>481775.02094224596</v>
      </c>
      <c r="R335" s="6">
        <f t="shared" si="91"/>
        <v>167987.28340084845</v>
      </c>
      <c r="S335" s="6">
        <f t="shared" si="92"/>
        <v>-250131.72399730928</v>
      </c>
      <c r="T335" s="6">
        <f t="shared" si="85"/>
        <v>1227957.2155876548</v>
      </c>
      <c r="U335" s="6">
        <f t="shared" si="86"/>
        <v>1227957.2155876548</v>
      </c>
    </row>
    <row r="336" spans="1:21" x14ac:dyDescent="0.25">
      <c r="A336" s="1">
        <v>317</v>
      </c>
      <c r="B336" s="6">
        <f t="shared" si="93"/>
        <v>172324.62887932139</v>
      </c>
      <c r="C336" s="6">
        <f t="shared" si="87"/>
        <v>4294.5729840971126</v>
      </c>
      <c r="D336" s="6">
        <f t="shared" si="94"/>
        <v>3576.5536970999401</v>
      </c>
      <c r="E336" s="6">
        <f t="shared" si="95"/>
        <v>718.01928699717246</v>
      </c>
      <c r="F336" s="6">
        <f t="shared" si="88"/>
        <v>718.01928699717246</v>
      </c>
      <c r="G336" s="6"/>
      <c r="H336" s="6">
        <f t="shared" si="79"/>
        <v>168748.07518222145</v>
      </c>
      <c r="I336" s="6">
        <f t="shared" si="96"/>
        <v>2808953.8342236886</v>
      </c>
      <c r="J336" s="6">
        <f t="shared" si="80"/>
        <v>1406.0689719319998</v>
      </c>
      <c r="K336" s="6">
        <f t="shared" si="81"/>
        <v>5700.6419560291124</v>
      </c>
      <c r="L336" s="6">
        <f t="shared" si="82"/>
        <v>186.68501461926485</v>
      </c>
      <c r="M336" s="6">
        <f t="shared" si="83"/>
        <v>182.78896635115998</v>
      </c>
      <c r="N336" s="6">
        <f t="shared" si="89"/>
        <v>5331.1679750586882</v>
      </c>
      <c r="O336" s="6">
        <f t="shared" si="97"/>
        <v>8426.8615026710595</v>
      </c>
      <c r="P336" s="6">
        <f t="shared" si="84"/>
        <v>1547.8467638061857</v>
      </c>
      <c r="Q336" s="6">
        <f t="shared" si="90"/>
        <v>483516.614729608</v>
      </c>
      <c r="R336" s="6">
        <f t="shared" si="91"/>
        <v>168537.23005342131</v>
      </c>
      <c r="S336" s="6">
        <f t="shared" si="92"/>
        <v>-252423.07232881497</v>
      </c>
      <c r="T336" s="6">
        <f t="shared" si="85"/>
        <v>1234045.9876454731</v>
      </c>
      <c r="U336" s="6">
        <f t="shared" si="86"/>
        <v>1234045.9876454731</v>
      </c>
    </row>
    <row r="337" spans="1:21" x14ac:dyDescent="0.25">
      <c r="A337" s="1">
        <v>318</v>
      </c>
      <c r="B337" s="6">
        <f t="shared" si="93"/>
        <v>168748.07518222145</v>
      </c>
      <c r="C337" s="6">
        <f t="shared" si="87"/>
        <v>4294.5729840971126</v>
      </c>
      <c r="D337" s="6">
        <f t="shared" si="94"/>
        <v>3591.4560041711898</v>
      </c>
      <c r="E337" s="6">
        <f t="shared" si="95"/>
        <v>703.11697992592269</v>
      </c>
      <c r="F337" s="6">
        <f t="shared" si="88"/>
        <v>703.11697992592269</v>
      </c>
      <c r="G337" s="6"/>
      <c r="H337" s="6">
        <f t="shared" si="79"/>
        <v>165156.61917805026</v>
      </c>
      <c r="I337" s="6">
        <f t="shared" si="96"/>
        <v>2818149.6181371468</v>
      </c>
      <c r="J337" s="6">
        <f t="shared" si="80"/>
        <v>1408.3912091552529</v>
      </c>
      <c r="K337" s="6">
        <f t="shared" si="81"/>
        <v>5702.9641932523655</v>
      </c>
      <c r="L337" s="6">
        <f t="shared" si="82"/>
        <v>182.8104147807399</v>
      </c>
      <c r="M337" s="6">
        <f t="shared" si="83"/>
        <v>183.09085719018287</v>
      </c>
      <c r="N337" s="6">
        <f t="shared" si="89"/>
        <v>5337.0629212814429</v>
      </c>
      <c r="O337" s="6">
        <f t="shared" si="97"/>
        <v>8454.4488544114338</v>
      </c>
      <c r="P337" s="6">
        <f t="shared" si="84"/>
        <v>1558.6929665649955</v>
      </c>
      <c r="Q337" s="6">
        <f t="shared" si="90"/>
        <v>485257.20953869075</v>
      </c>
      <c r="R337" s="6">
        <f t="shared" si="91"/>
        <v>169088.9770882288</v>
      </c>
      <c r="S337" s="6">
        <f t="shared" si="92"/>
        <v>-254728.62244165386</v>
      </c>
      <c r="T337" s="6">
        <f t="shared" si="85"/>
        <v>1240156.2829333483</v>
      </c>
      <c r="U337" s="6">
        <f t="shared" si="86"/>
        <v>1240156.2829333483</v>
      </c>
    </row>
    <row r="338" spans="1:21" x14ac:dyDescent="0.25">
      <c r="A338" s="1">
        <v>319</v>
      </c>
      <c r="B338" s="6">
        <f t="shared" si="93"/>
        <v>165156.61917805026</v>
      </c>
      <c r="C338" s="6">
        <f t="shared" si="87"/>
        <v>4294.5729840971126</v>
      </c>
      <c r="D338" s="6">
        <f t="shared" si="94"/>
        <v>3606.4204041885696</v>
      </c>
      <c r="E338" s="6">
        <f t="shared" si="95"/>
        <v>688.15257990854275</v>
      </c>
      <c r="F338" s="6">
        <f t="shared" si="88"/>
        <v>688.15257990854275</v>
      </c>
      <c r="G338" s="6"/>
      <c r="H338" s="6">
        <f t="shared" si="79"/>
        <v>161550.19877386169</v>
      </c>
      <c r="I338" s="6">
        <f t="shared" si="96"/>
        <v>2827375.5066542309</v>
      </c>
      <c r="J338" s="6">
        <f t="shared" si="80"/>
        <v>1410.7172817420824</v>
      </c>
      <c r="K338" s="6">
        <f t="shared" si="81"/>
        <v>5705.2902658391949</v>
      </c>
      <c r="L338" s="6">
        <f t="shared" si="82"/>
        <v>178.91967077622112</v>
      </c>
      <c r="M338" s="6">
        <f t="shared" si="83"/>
        <v>183.39324662647073</v>
      </c>
      <c r="N338" s="6">
        <f t="shared" si="89"/>
        <v>5342.9773484365032</v>
      </c>
      <c r="O338" s="6">
        <f t="shared" si="97"/>
        <v>8482.1265199626869</v>
      </c>
      <c r="P338" s="6">
        <f t="shared" si="84"/>
        <v>1569.5745857630918</v>
      </c>
      <c r="Q338" s="6">
        <f t="shared" si="90"/>
        <v>486996.76430468651</v>
      </c>
      <c r="R338" s="6">
        <f t="shared" si="91"/>
        <v>169642.53039925385</v>
      </c>
      <c r="S338" s="6">
        <f t="shared" si="92"/>
        <v>-257048.45862317507</v>
      </c>
      <c r="T338" s="6">
        <f t="shared" si="85"/>
        <v>1246288.1785384633</v>
      </c>
      <c r="U338" s="6">
        <f t="shared" si="86"/>
        <v>1246288.1785384633</v>
      </c>
    </row>
    <row r="339" spans="1:21" x14ac:dyDescent="0.25">
      <c r="A339" s="1">
        <v>320</v>
      </c>
      <c r="B339" s="6">
        <f t="shared" si="93"/>
        <v>161550.19877386169</v>
      </c>
      <c r="C339" s="6">
        <f t="shared" si="87"/>
        <v>4294.5729840971126</v>
      </c>
      <c r="D339" s="6">
        <f t="shared" si="94"/>
        <v>3621.4471558726891</v>
      </c>
      <c r="E339" s="6">
        <f t="shared" si="95"/>
        <v>673.12582822442369</v>
      </c>
      <c r="F339" s="6">
        <f t="shared" si="88"/>
        <v>673.12582822442369</v>
      </c>
      <c r="G339" s="6"/>
      <c r="H339" s="6">
        <f t="shared" si="79"/>
        <v>157928.75161798901</v>
      </c>
      <c r="I339" s="6">
        <f t="shared" si="96"/>
        <v>2836631.5983295795</v>
      </c>
      <c r="J339" s="6">
        <f t="shared" si="80"/>
        <v>1413.0471960269035</v>
      </c>
      <c r="K339" s="6">
        <f t="shared" si="81"/>
        <v>5707.6201801240159</v>
      </c>
      <c r="L339" s="6">
        <f t="shared" si="82"/>
        <v>175.01271533835018</v>
      </c>
      <c r="M339" s="6">
        <f t="shared" si="83"/>
        <v>183.69613548349747</v>
      </c>
      <c r="N339" s="6">
        <f t="shared" si="89"/>
        <v>5348.9113293021683</v>
      </c>
      <c r="O339" s="6">
        <f t="shared" si="97"/>
        <v>8509.8947949887333</v>
      </c>
      <c r="P339" s="6">
        <f t="shared" si="84"/>
        <v>1580.4917328432825</v>
      </c>
      <c r="Q339" s="6">
        <f t="shared" si="90"/>
        <v>488735.2376191584</v>
      </c>
      <c r="R339" s="6">
        <f t="shared" si="91"/>
        <v>170197.89589977477</v>
      </c>
      <c r="S339" s="6">
        <f t="shared" si="92"/>
        <v>-259382.66564585656</v>
      </c>
      <c r="T339" s="6">
        <f t="shared" si="85"/>
        <v>1252441.7518279713</v>
      </c>
      <c r="U339" s="6">
        <f t="shared" si="86"/>
        <v>1252441.7518279713</v>
      </c>
    </row>
    <row r="340" spans="1:21" x14ac:dyDescent="0.25">
      <c r="A340" s="1">
        <v>321</v>
      </c>
      <c r="B340" s="6">
        <f t="shared" si="93"/>
        <v>157928.75161798901</v>
      </c>
      <c r="C340" s="6">
        <f t="shared" si="87"/>
        <v>4294.5729840971126</v>
      </c>
      <c r="D340" s="6">
        <f t="shared" si="94"/>
        <v>3636.5365190221582</v>
      </c>
      <c r="E340" s="6">
        <f t="shared" si="95"/>
        <v>658.03646507495421</v>
      </c>
      <c r="F340" s="6">
        <f t="shared" si="88"/>
        <v>658.03646507495421</v>
      </c>
      <c r="G340" s="6"/>
      <c r="H340" s="6">
        <f t="shared" ref="H340:H379" si="98">B340-D340</f>
        <v>154292.21509896684</v>
      </c>
      <c r="I340" s="6">
        <f t="shared" si="96"/>
        <v>2845917.9920404735</v>
      </c>
      <c r="J340" s="6">
        <f t="shared" ref="J340:J379" si="99">$I$20*POWER(1 + 2%, A340/$B$6)*$B$9/$B$6</f>
        <v>1415.3809583545919</v>
      </c>
      <c r="K340" s="6">
        <f t="shared" ref="K340:K379" si="100">C340+J340</f>
        <v>5709.9539424517043</v>
      </c>
      <c r="L340" s="6">
        <f t="shared" ref="L340:L379" si="101" xml:space="preserve"> E340 * $B$10</f>
        <v>171.0894809194881</v>
      </c>
      <c r="M340" s="6">
        <f t="shared" ref="M340:M379" si="102" xml:space="preserve"> J340 * $B$10 * (1 - $I$5)</f>
        <v>183.99952458609695</v>
      </c>
      <c r="N340" s="6">
        <f t="shared" si="89"/>
        <v>5354.8649369461191</v>
      </c>
      <c r="O340" s="6">
        <f t="shared" si="97"/>
        <v>8537.7539761214157</v>
      </c>
      <c r="P340" s="6">
        <f t="shared" ref="P340:P379" si="103">(O340 * $I$4) - (N340 * $I$5) - IF(A340&gt;$I$13, 0, $I$12)</f>
        <v>1591.4445195876483</v>
      </c>
      <c r="Q340" s="6">
        <f t="shared" si="90"/>
        <v>490472.58772775804</v>
      </c>
      <c r="R340" s="6">
        <f t="shared" si="91"/>
        <v>170755.07952242839</v>
      </c>
      <c r="S340" s="6">
        <f t="shared" si="92"/>
        <v>-261731.32877005031</v>
      </c>
      <c r="T340" s="6">
        <f t="shared" ref="T340:T379" si="104">(I340-B340-R340)*$I$5-($I$11+($I$12*(IF(A340&lt;$I$13,A340-1,$I$13))))</f>
        <v>1258617.0804500279</v>
      </c>
      <c r="U340" s="6">
        <f t="shared" ref="U340:U379" si="105" xml:space="preserve"> (I340-B340-R340) * (1-$I$5)+($I$11+($I$12*(IF(A340&lt;$I$13,A340-1,$I$13))))</f>
        <v>1258617.0804500279</v>
      </c>
    </row>
    <row r="341" spans="1:21" x14ac:dyDescent="0.25">
      <c r="A341" s="1">
        <v>322</v>
      </c>
      <c r="B341" s="6">
        <f t="shared" si="93"/>
        <v>154292.21509896684</v>
      </c>
      <c r="C341" s="6">
        <f t="shared" ref="C341:C379" si="106">IF(B341&gt;0,$B$8,0)</f>
        <v>4294.5729840971126</v>
      </c>
      <c r="D341" s="6">
        <f t="shared" si="94"/>
        <v>3651.6887545180839</v>
      </c>
      <c r="E341" s="6">
        <f t="shared" si="95"/>
        <v>642.88422957902856</v>
      </c>
      <c r="F341" s="6">
        <f t="shared" ref="F341:F379" si="107">MIN(B341, 750000)/B341 * E341</f>
        <v>642.88422957902856</v>
      </c>
      <c r="G341" s="6"/>
      <c r="H341" s="6">
        <f t="shared" si="98"/>
        <v>150640.52634444876</v>
      </c>
      <c r="I341" s="6">
        <f t="shared" si="96"/>
        <v>2855234.7869878919</v>
      </c>
      <c r="J341" s="6">
        <f t="shared" si="99"/>
        <v>1417.7185750805045</v>
      </c>
      <c r="K341" s="6">
        <f t="shared" si="100"/>
        <v>5712.2915591776173</v>
      </c>
      <c r="L341" s="6">
        <f t="shared" si="101"/>
        <v>167.14989969054744</v>
      </c>
      <c r="M341" s="6">
        <f t="shared" si="102"/>
        <v>184.30341476046559</v>
      </c>
      <c r="N341" s="6">
        <f t="shared" ref="N341:N378" si="108">K341-L341-M341</f>
        <v>5360.838244726604</v>
      </c>
      <c r="O341" s="6">
        <f t="shared" si="97"/>
        <v>8565.7043609636712</v>
      </c>
      <c r="P341" s="6">
        <f t="shared" si="103"/>
        <v>1602.4330581185336</v>
      </c>
      <c r="Q341" s="6">
        <f t="shared" ref="Q341:Q379" si="109" xml:space="preserve"> Q340 * POWER(1+$B$12, 1/$B$6) - P341 + ($B$14 * $I$6)</f>
        <v>492208.77252792969</v>
      </c>
      <c r="R341" s="6">
        <f t="shared" ref="R341:R379" si="110" xml:space="preserve"> I341 * $B$15</f>
        <v>171314.0872192735</v>
      </c>
      <c r="S341" s="6">
        <f t="shared" ref="S341:S379" si="111" xml:space="preserve"> Q341 - ((I341 - $B$1) * $I$5) + R341</f>
        <v>-264094.53374674276</v>
      </c>
      <c r="T341" s="6">
        <f t="shared" si="104"/>
        <v>1264814.2423348257</v>
      </c>
      <c r="U341" s="6">
        <f t="shared" si="105"/>
        <v>1264814.2423348257</v>
      </c>
    </row>
    <row r="342" spans="1:21" x14ac:dyDescent="0.25">
      <c r="A342" s="1">
        <v>323</v>
      </c>
      <c r="B342" s="6">
        <f t="shared" ref="B342:B378" si="112">H341</f>
        <v>150640.52634444876</v>
      </c>
      <c r="C342" s="6">
        <f t="shared" si="106"/>
        <v>4294.5729840971126</v>
      </c>
      <c r="D342" s="6">
        <f t="shared" ref="D342:D379" si="113">C342-E342</f>
        <v>3666.904124328576</v>
      </c>
      <c r="E342" s="6">
        <f t="shared" ref="E342:E378" si="114">B342*($B$4/$B$6)</f>
        <v>627.66885976853655</v>
      </c>
      <c r="F342" s="6">
        <f t="shared" si="107"/>
        <v>627.66885976853655</v>
      </c>
      <c r="G342" s="6"/>
      <c r="H342" s="6">
        <f t="shared" si="98"/>
        <v>146973.62222012019</v>
      </c>
      <c r="I342" s="6">
        <f t="shared" ref="I342:I379" si="115">I341*POWER(1+$B$13, 1/$B$6)</f>
        <v>2864582.0826975722</v>
      </c>
      <c r="J342" s="6">
        <f t="shared" si="99"/>
        <v>1420.0600525704922</v>
      </c>
      <c r="K342" s="6">
        <f t="shared" si="100"/>
        <v>5714.6330366676048</v>
      </c>
      <c r="L342" s="6">
        <f t="shared" si="101"/>
        <v>163.1939035398195</v>
      </c>
      <c r="M342" s="6">
        <f t="shared" si="102"/>
        <v>184.60780683416399</v>
      </c>
      <c r="N342" s="6">
        <f t="shared" si="108"/>
        <v>5366.8313262936217</v>
      </c>
      <c r="O342" s="6">
        <f t="shared" ref="O342:O379" si="116">O341 * POWER(1 + $B$13, 1/$B$6)</f>
        <v>8593.7462480927134</v>
      </c>
      <c r="P342" s="6">
        <f t="shared" si="103"/>
        <v>1613.4574608995458</v>
      </c>
      <c r="Q342" s="6">
        <f t="shared" si="109"/>
        <v>493943.7495665999</v>
      </c>
      <c r="R342" s="6">
        <f t="shared" si="110"/>
        <v>171874.92496185433</v>
      </c>
      <c r="S342" s="6">
        <f t="shared" si="111"/>
        <v>-266472.3668203319</v>
      </c>
      <c r="T342" s="6">
        <f t="shared" si="104"/>
        <v>1271033.3156956346</v>
      </c>
      <c r="U342" s="6">
        <f t="shared" si="105"/>
        <v>1271033.3156956346</v>
      </c>
    </row>
    <row r="343" spans="1:21" x14ac:dyDescent="0.25">
      <c r="A343" s="1">
        <v>324</v>
      </c>
      <c r="B343" s="6">
        <f t="shared" si="112"/>
        <v>146973.62222012019</v>
      </c>
      <c r="C343" s="6">
        <f t="shared" si="106"/>
        <v>4294.5729840971126</v>
      </c>
      <c r="D343" s="6">
        <f t="shared" si="113"/>
        <v>3682.1828915132783</v>
      </c>
      <c r="E343" s="6">
        <f t="shared" si="114"/>
        <v>612.39009258383408</v>
      </c>
      <c r="F343" s="6">
        <f t="shared" si="107"/>
        <v>612.39009258383408</v>
      </c>
      <c r="G343" s="6"/>
      <c r="H343" s="6">
        <f t="shared" si="98"/>
        <v>143291.43932860691</v>
      </c>
      <c r="I343" s="6">
        <f t="shared" si="115"/>
        <v>2873959.9790210733</v>
      </c>
      <c r="J343" s="6">
        <f t="shared" si="99"/>
        <v>1422.4053972009206</v>
      </c>
      <c r="K343" s="6">
        <f t="shared" si="100"/>
        <v>5716.9783812980331</v>
      </c>
      <c r="L343" s="6">
        <f t="shared" si="101"/>
        <v>159.22142407179686</v>
      </c>
      <c r="M343" s="6">
        <f t="shared" si="102"/>
        <v>184.91270163611969</v>
      </c>
      <c r="N343" s="6">
        <f t="shared" si="108"/>
        <v>5372.8442555901165</v>
      </c>
      <c r="O343" s="6">
        <f t="shared" si="116"/>
        <v>8621.8799370632169</v>
      </c>
      <c r="P343" s="6">
        <f t="shared" si="103"/>
        <v>1624.5178407365502</v>
      </c>
      <c r="Q343" s="6">
        <f t="shared" si="109"/>
        <v>495677.47603785351</v>
      </c>
      <c r="R343" s="6">
        <f t="shared" si="110"/>
        <v>172437.5987412644</v>
      </c>
      <c r="S343" s="6">
        <f t="shared" si="111"/>
        <v>-268864.91473141871</v>
      </c>
      <c r="T343" s="6">
        <f t="shared" si="104"/>
        <v>1277274.3790298442</v>
      </c>
      <c r="U343" s="6">
        <f t="shared" si="105"/>
        <v>1277274.3790298442</v>
      </c>
    </row>
    <row r="344" spans="1:21" x14ac:dyDescent="0.25">
      <c r="A344" s="1">
        <v>325</v>
      </c>
      <c r="B344" s="6">
        <f t="shared" si="112"/>
        <v>143291.43932860691</v>
      </c>
      <c r="C344" s="6">
        <f t="shared" si="106"/>
        <v>4294.5729840971126</v>
      </c>
      <c r="D344" s="6">
        <f t="shared" si="113"/>
        <v>3697.5253202279173</v>
      </c>
      <c r="E344" s="6">
        <f t="shared" si="114"/>
        <v>597.0476638691955</v>
      </c>
      <c r="F344" s="6">
        <f t="shared" si="107"/>
        <v>597.0476638691955</v>
      </c>
      <c r="G344" s="6"/>
      <c r="H344" s="6">
        <f t="shared" si="98"/>
        <v>139593.91400837898</v>
      </c>
      <c r="I344" s="6">
        <f t="shared" si="115"/>
        <v>2883368.5761368424</v>
      </c>
      <c r="J344" s="6">
        <f t="shared" si="99"/>
        <v>1424.7546153586889</v>
      </c>
      <c r="K344" s="6">
        <f t="shared" si="100"/>
        <v>5719.3275994558016</v>
      </c>
      <c r="L344" s="6">
        <f t="shared" si="101"/>
        <v>155.23239260599084</v>
      </c>
      <c r="M344" s="6">
        <f t="shared" si="102"/>
        <v>185.21809999662955</v>
      </c>
      <c r="N344" s="6">
        <f t="shared" si="108"/>
        <v>5378.8771068531814</v>
      </c>
      <c r="O344" s="6">
        <f t="shared" si="116"/>
        <v>8650.1057284105227</v>
      </c>
      <c r="P344" s="6">
        <f t="shared" si="103"/>
        <v>1635.6143107786706</v>
      </c>
      <c r="Q344" s="6">
        <f t="shared" si="109"/>
        <v>497409.90878059546</v>
      </c>
      <c r="R344" s="6">
        <f t="shared" si="110"/>
        <v>173002.11456821053</v>
      </c>
      <c r="S344" s="6">
        <f t="shared" si="111"/>
        <v>-271272.26471961522</v>
      </c>
      <c r="T344" s="6">
        <f t="shared" si="104"/>
        <v>1283537.5111200125</v>
      </c>
      <c r="U344" s="6">
        <f t="shared" si="105"/>
        <v>1283537.5111200125</v>
      </c>
    </row>
    <row r="345" spans="1:21" x14ac:dyDescent="0.25">
      <c r="A345" s="1">
        <v>326</v>
      </c>
      <c r="B345" s="6">
        <f t="shared" si="112"/>
        <v>139593.91400837898</v>
      </c>
      <c r="C345" s="6">
        <f t="shared" si="106"/>
        <v>4294.5729840971126</v>
      </c>
      <c r="D345" s="6">
        <f t="shared" si="113"/>
        <v>3712.931675728867</v>
      </c>
      <c r="E345" s="6">
        <f t="shared" si="114"/>
        <v>581.64130836824575</v>
      </c>
      <c r="F345" s="6">
        <f t="shared" si="107"/>
        <v>581.64130836824575</v>
      </c>
      <c r="G345" s="6"/>
      <c r="H345" s="6">
        <f t="shared" si="98"/>
        <v>135880.98233265011</v>
      </c>
      <c r="I345" s="6">
        <f t="shared" si="115"/>
        <v>2892807.9745512838</v>
      </c>
      <c r="J345" s="6">
        <f t="shared" si="99"/>
        <v>1427.1077134412399</v>
      </c>
      <c r="K345" s="6">
        <f t="shared" si="100"/>
        <v>5721.6806975383524</v>
      </c>
      <c r="L345" s="6">
        <f t="shared" si="101"/>
        <v>151.22674017574391</v>
      </c>
      <c r="M345" s="6">
        <f t="shared" si="102"/>
        <v>185.52400274736118</v>
      </c>
      <c r="N345" s="6">
        <f t="shared" si="108"/>
        <v>5384.9299546152479</v>
      </c>
      <c r="O345" s="6">
        <f t="shared" si="116"/>
        <v>8678.4239236538469</v>
      </c>
      <c r="P345" s="6">
        <f t="shared" si="103"/>
        <v>1646.7469845192995</v>
      </c>
      <c r="Q345" s="6">
        <f t="shared" si="109"/>
        <v>499141.00427619816</v>
      </c>
      <c r="R345" s="6">
        <f t="shared" si="110"/>
        <v>173568.478473077</v>
      </c>
      <c r="S345" s="6">
        <f t="shared" si="111"/>
        <v>-273694.50452636671</v>
      </c>
      <c r="T345" s="6">
        <f t="shared" si="104"/>
        <v>1289822.7910349139</v>
      </c>
      <c r="U345" s="6">
        <f t="shared" si="105"/>
        <v>1289822.7910349139</v>
      </c>
    </row>
    <row r="346" spans="1:21" x14ac:dyDescent="0.25">
      <c r="A346" s="1">
        <v>327</v>
      </c>
      <c r="B346" s="6">
        <f t="shared" si="112"/>
        <v>135880.98233265011</v>
      </c>
      <c r="C346" s="6">
        <f t="shared" si="106"/>
        <v>4294.5729840971126</v>
      </c>
      <c r="D346" s="6">
        <f t="shared" si="113"/>
        <v>3728.4022243777372</v>
      </c>
      <c r="E346" s="6">
        <f t="shared" si="114"/>
        <v>566.17075971937538</v>
      </c>
      <c r="F346" s="6">
        <f t="shared" si="107"/>
        <v>566.17075971937538</v>
      </c>
      <c r="G346" s="6"/>
      <c r="H346" s="6">
        <f t="shared" si="98"/>
        <v>132152.58010827238</v>
      </c>
      <c r="I346" s="6">
        <f t="shared" si="115"/>
        <v>2902278.2750998344</v>
      </c>
      <c r="J346" s="6">
        <f t="shared" si="99"/>
        <v>1429.4646978565852</v>
      </c>
      <c r="K346" s="6">
        <f t="shared" si="100"/>
        <v>5724.0376819536978</v>
      </c>
      <c r="L346" s="6">
        <f t="shared" si="101"/>
        <v>147.2043975270376</v>
      </c>
      <c r="M346" s="6">
        <f t="shared" si="102"/>
        <v>185.83041072135609</v>
      </c>
      <c r="N346" s="6">
        <f t="shared" si="108"/>
        <v>5391.0028737053044</v>
      </c>
      <c r="O346" s="6">
        <f t="shared" si="116"/>
        <v>8706.8348252995002</v>
      </c>
      <c r="P346" s="6">
        <f t="shared" si="103"/>
        <v>1657.9159757970979</v>
      </c>
      <c r="Q346" s="6">
        <f t="shared" si="109"/>
        <v>500870.71864613466</v>
      </c>
      <c r="R346" s="6">
        <f t="shared" si="110"/>
        <v>174136.69650599005</v>
      </c>
      <c r="S346" s="6">
        <f t="shared" si="111"/>
        <v>-276131.7223977925</v>
      </c>
      <c r="T346" s="6">
        <f t="shared" si="104"/>
        <v>1296130.2981305972</v>
      </c>
      <c r="U346" s="6">
        <f t="shared" si="105"/>
        <v>1296130.2981305972</v>
      </c>
    </row>
    <row r="347" spans="1:21" x14ac:dyDescent="0.25">
      <c r="A347" s="1">
        <v>328</v>
      </c>
      <c r="B347" s="6">
        <f t="shared" si="112"/>
        <v>132152.58010827238</v>
      </c>
      <c r="C347" s="6">
        <f t="shared" si="106"/>
        <v>4294.5729840971126</v>
      </c>
      <c r="D347" s="6">
        <f t="shared" si="113"/>
        <v>3743.9372336459778</v>
      </c>
      <c r="E347" s="6">
        <f t="shared" si="114"/>
        <v>550.63575045113487</v>
      </c>
      <c r="F347" s="6">
        <f t="shared" si="107"/>
        <v>550.63575045113487</v>
      </c>
      <c r="G347" s="6"/>
      <c r="H347" s="6">
        <f t="shared" si="98"/>
        <v>128408.6428746264</v>
      </c>
      <c r="I347" s="6">
        <f t="shared" si="115"/>
        <v>2911779.5789480405</v>
      </c>
      <c r="J347" s="6">
        <f t="shared" si="99"/>
        <v>1431.8255750233202</v>
      </c>
      <c r="K347" s="6">
        <f t="shared" si="100"/>
        <v>5726.3985591204328</v>
      </c>
      <c r="L347" s="6">
        <f t="shared" si="101"/>
        <v>143.16529511729507</v>
      </c>
      <c r="M347" s="6">
        <f t="shared" si="102"/>
        <v>186.13732475303163</v>
      </c>
      <c r="N347" s="6">
        <f t="shared" si="108"/>
        <v>5397.0959392501054</v>
      </c>
      <c r="O347" s="6">
        <f t="shared" si="116"/>
        <v>8735.3387368441181</v>
      </c>
      <c r="P347" s="6">
        <f t="shared" si="103"/>
        <v>1669.1213987970063</v>
      </c>
      <c r="Q347" s="6">
        <f t="shared" si="109"/>
        <v>502599.0076495976</v>
      </c>
      <c r="R347" s="6">
        <f t="shared" si="110"/>
        <v>174706.77473688242</v>
      </c>
      <c r="S347" s="6">
        <f t="shared" si="111"/>
        <v>-278584.00708754023</v>
      </c>
      <c r="T347" s="6">
        <f t="shared" si="104"/>
        <v>1302460.1120514427</v>
      </c>
      <c r="U347" s="6">
        <f t="shared" si="105"/>
        <v>1302460.1120514427</v>
      </c>
    </row>
    <row r="348" spans="1:21" x14ac:dyDescent="0.25">
      <c r="A348" s="1">
        <v>329</v>
      </c>
      <c r="B348" s="6">
        <f t="shared" si="112"/>
        <v>128408.6428746264</v>
      </c>
      <c r="C348" s="6">
        <f t="shared" si="106"/>
        <v>4294.5729840971126</v>
      </c>
      <c r="D348" s="6">
        <f t="shared" si="113"/>
        <v>3759.5369721195025</v>
      </c>
      <c r="E348" s="6">
        <f t="shared" si="114"/>
        <v>535.03601197760997</v>
      </c>
      <c r="F348" s="6">
        <f t="shared" si="107"/>
        <v>535.03601197760997</v>
      </c>
      <c r="G348" s="6"/>
      <c r="H348" s="6">
        <f t="shared" si="98"/>
        <v>124649.1059025069</v>
      </c>
      <c r="I348" s="6">
        <f t="shared" si="115"/>
        <v>2921311.9875926371</v>
      </c>
      <c r="J348" s="6">
        <f t="shared" si="99"/>
        <v>1434.19035137064</v>
      </c>
      <c r="K348" s="6">
        <f t="shared" si="100"/>
        <v>5728.7633354677528</v>
      </c>
      <c r="L348" s="6">
        <f t="shared" si="101"/>
        <v>139.10936311417859</v>
      </c>
      <c r="M348" s="6">
        <f t="shared" si="102"/>
        <v>186.44474567818321</v>
      </c>
      <c r="N348" s="6">
        <f t="shared" si="108"/>
        <v>5403.2092266753907</v>
      </c>
      <c r="O348" s="6">
        <f t="shared" si="116"/>
        <v>8763.9359627779086</v>
      </c>
      <c r="P348" s="6">
        <f t="shared" si="103"/>
        <v>1680.3633680512589</v>
      </c>
      <c r="Q348" s="6">
        <f t="shared" si="109"/>
        <v>504325.82668110332</v>
      </c>
      <c r="R348" s="6">
        <f t="shared" si="110"/>
        <v>175278.71925555822</v>
      </c>
      <c r="S348" s="6">
        <f t="shared" si="111"/>
        <v>-281051.447859657</v>
      </c>
      <c r="T348" s="6">
        <f t="shared" si="104"/>
        <v>1308812.3127312262</v>
      </c>
      <c r="U348" s="6">
        <f t="shared" si="105"/>
        <v>1308812.3127312262</v>
      </c>
    </row>
    <row r="349" spans="1:21" x14ac:dyDescent="0.25">
      <c r="A349" s="1">
        <v>330</v>
      </c>
      <c r="B349" s="6">
        <f t="shared" si="112"/>
        <v>124649.1059025069</v>
      </c>
      <c r="C349" s="6">
        <f t="shared" si="106"/>
        <v>4294.5729840971126</v>
      </c>
      <c r="D349" s="6">
        <f t="shared" si="113"/>
        <v>3775.2017095033339</v>
      </c>
      <c r="E349" s="6">
        <f t="shared" si="114"/>
        <v>519.37127459377871</v>
      </c>
      <c r="F349" s="6">
        <f t="shared" si="107"/>
        <v>519.37127459377871</v>
      </c>
      <c r="G349" s="6"/>
      <c r="H349" s="6">
        <f t="shared" si="98"/>
        <v>120873.90419300356</v>
      </c>
      <c r="I349" s="6">
        <f t="shared" si="115"/>
        <v>2930875.6028626338</v>
      </c>
      <c r="J349" s="6">
        <f t="shared" si="99"/>
        <v>1436.5590333383579</v>
      </c>
      <c r="K349" s="6">
        <f t="shared" si="100"/>
        <v>5731.1320174354705</v>
      </c>
      <c r="L349" s="6">
        <f t="shared" si="101"/>
        <v>135.03653139438248</v>
      </c>
      <c r="M349" s="6">
        <f t="shared" si="102"/>
        <v>186.75267433398653</v>
      </c>
      <c r="N349" s="6">
        <f t="shared" si="108"/>
        <v>5409.3428117071016</v>
      </c>
      <c r="O349" s="6">
        <f t="shared" si="116"/>
        <v>8792.6268085878983</v>
      </c>
      <c r="P349" s="6">
        <f t="shared" si="103"/>
        <v>1691.6419984403983</v>
      </c>
      <c r="Q349" s="6">
        <f t="shared" si="109"/>
        <v>506051.13076808181</v>
      </c>
      <c r="R349" s="6">
        <f t="shared" si="110"/>
        <v>175852.53617175802</v>
      </c>
      <c r="S349" s="6">
        <f t="shared" si="111"/>
        <v>-283534.13449147705</v>
      </c>
      <c r="T349" s="6">
        <f t="shared" si="104"/>
        <v>1315186.9803941844</v>
      </c>
      <c r="U349" s="6">
        <f t="shared" si="105"/>
        <v>1315186.9803941844</v>
      </c>
    </row>
    <row r="350" spans="1:21" x14ac:dyDescent="0.25">
      <c r="A350" s="1">
        <v>331</v>
      </c>
      <c r="B350" s="6">
        <f t="shared" si="112"/>
        <v>120873.90419300356</v>
      </c>
      <c r="C350" s="6">
        <f t="shared" si="106"/>
        <v>4294.5729840971126</v>
      </c>
      <c r="D350" s="6">
        <f t="shared" si="113"/>
        <v>3790.9317166262645</v>
      </c>
      <c r="E350" s="6">
        <f t="shared" si="114"/>
        <v>503.64126747084816</v>
      </c>
      <c r="F350" s="6">
        <f t="shared" si="107"/>
        <v>503.64126747084816</v>
      </c>
      <c r="G350" s="6"/>
      <c r="H350" s="6">
        <f t="shared" si="98"/>
        <v>117082.9724763773</v>
      </c>
      <c r="I350" s="6">
        <f t="shared" si="115"/>
        <v>2940470.5269204015</v>
      </c>
      <c r="J350" s="6">
        <f t="shared" si="99"/>
        <v>1438.9316273769243</v>
      </c>
      <c r="K350" s="6">
        <f t="shared" si="100"/>
        <v>5733.5046114740371</v>
      </c>
      <c r="L350" s="6">
        <f t="shared" si="101"/>
        <v>130.94672954242051</v>
      </c>
      <c r="M350" s="6">
        <f t="shared" si="102"/>
        <v>187.06111155900018</v>
      </c>
      <c r="N350" s="6">
        <f t="shared" si="108"/>
        <v>5415.496770372617</v>
      </c>
      <c r="O350" s="6">
        <f t="shared" si="116"/>
        <v>8821.4115807612015</v>
      </c>
      <c r="P350" s="6">
        <f t="shared" si="103"/>
        <v>1702.9574051942923</v>
      </c>
      <c r="Q350" s="6">
        <f t="shared" si="109"/>
        <v>507774.8745684516</v>
      </c>
      <c r="R350" s="6">
        <f t="shared" si="110"/>
        <v>176428.2316152241</v>
      </c>
      <c r="S350" s="6">
        <f t="shared" si="111"/>
        <v>-286032.15727652505</v>
      </c>
      <c r="T350" s="6">
        <f t="shared" si="104"/>
        <v>1321584.195556087</v>
      </c>
      <c r="U350" s="6">
        <f t="shared" si="105"/>
        <v>1321584.195556087</v>
      </c>
    </row>
    <row r="351" spans="1:21" x14ac:dyDescent="0.25">
      <c r="A351" s="1">
        <v>332</v>
      </c>
      <c r="B351" s="6">
        <f t="shared" si="112"/>
        <v>117082.9724763773</v>
      </c>
      <c r="C351" s="6">
        <f t="shared" si="106"/>
        <v>4294.5729840971126</v>
      </c>
      <c r="D351" s="6">
        <f t="shared" si="113"/>
        <v>3806.7272654455405</v>
      </c>
      <c r="E351" s="6">
        <f t="shared" si="114"/>
        <v>487.84571865157204</v>
      </c>
      <c r="F351" s="6">
        <f t="shared" si="107"/>
        <v>487.84571865157204</v>
      </c>
      <c r="G351" s="6"/>
      <c r="H351" s="6">
        <f t="shared" si="98"/>
        <v>113276.24521093175</v>
      </c>
      <c r="I351" s="6">
        <f t="shared" si="115"/>
        <v>2950096.862262764</v>
      </c>
      <c r="J351" s="6">
        <f t="shared" si="99"/>
        <v>1441.3081399474415</v>
      </c>
      <c r="K351" s="6">
        <f t="shared" si="100"/>
        <v>5735.8811240445539</v>
      </c>
      <c r="L351" s="6">
        <f t="shared" si="101"/>
        <v>126.83988684940874</v>
      </c>
      <c r="M351" s="6">
        <f t="shared" si="102"/>
        <v>187.37005819316741</v>
      </c>
      <c r="N351" s="6">
        <f t="shared" si="108"/>
        <v>5421.6711790019781</v>
      </c>
      <c r="O351" s="6">
        <f t="shared" si="116"/>
        <v>8850.2905867882891</v>
      </c>
      <c r="P351" s="6">
        <f t="shared" si="103"/>
        <v>1714.3097038931555</v>
      </c>
      <c r="Q351" s="6">
        <f t="shared" si="109"/>
        <v>509497.0123681805</v>
      </c>
      <c r="R351" s="6">
        <f t="shared" si="110"/>
        <v>177005.81173576583</v>
      </c>
      <c r="S351" s="6">
        <f t="shared" si="111"/>
        <v>-288545.60702743568</v>
      </c>
      <c r="T351" s="6">
        <f t="shared" si="104"/>
        <v>1328004.0390253104</v>
      </c>
      <c r="U351" s="6">
        <f t="shared" si="105"/>
        <v>1328004.0390253104</v>
      </c>
    </row>
    <row r="352" spans="1:21" x14ac:dyDescent="0.25">
      <c r="A352" s="1">
        <v>333</v>
      </c>
      <c r="B352" s="6">
        <f t="shared" si="112"/>
        <v>113276.24521093175</v>
      </c>
      <c r="C352" s="6">
        <f t="shared" si="106"/>
        <v>4294.5729840971126</v>
      </c>
      <c r="D352" s="6">
        <f t="shared" si="113"/>
        <v>3822.5886290515637</v>
      </c>
      <c r="E352" s="6">
        <f t="shared" si="114"/>
        <v>471.98435504554897</v>
      </c>
      <c r="F352" s="6">
        <f t="shared" si="107"/>
        <v>471.98435504554897</v>
      </c>
      <c r="G352" s="6"/>
      <c r="H352" s="6">
        <f t="shared" si="98"/>
        <v>109453.65658188019</v>
      </c>
      <c r="I352" s="6">
        <f t="shared" si="115"/>
        <v>2959754.7117220936</v>
      </c>
      <c r="J352" s="6">
        <f t="shared" si="99"/>
        <v>1443.688577521684</v>
      </c>
      <c r="K352" s="6">
        <f t="shared" si="100"/>
        <v>5738.2615616187968</v>
      </c>
      <c r="L352" s="6">
        <f t="shared" si="101"/>
        <v>122.71593231184274</v>
      </c>
      <c r="M352" s="6">
        <f t="shared" si="102"/>
        <v>187.67951507781893</v>
      </c>
      <c r="N352" s="6">
        <f t="shared" si="108"/>
        <v>5427.8661142291348</v>
      </c>
      <c r="O352" s="6">
        <f t="shared" si="116"/>
        <v>8879.2641351662787</v>
      </c>
      <c r="P352" s="6">
        <f t="shared" si="103"/>
        <v>1725.6990104685719</v>
      </c>
      <c r="Q352" s="6">
        <f t="shared" si="109"/>
        <v>511217.49807883077</v>
      </c>
      <c r="R352" s="6">
        <f t="shared" si="110"/>
        <v>177585.28270332562</v>
      </c>
      <c r="S352" s="6">
        <f t="shared" si="111"/>
        <v>-291074.57507889043</v>
      </c>
      <c r="T352" s="6">
        <f t="shared" si="104"/>
        <v>1334446.5919039182</v>
      </c>
      <c r="U352" s="6">
        <f t="shared" si="105"/>
        <v>1334446.5919039182</v>
      </c>
    </row>
    <row r="353" spans="1:21" x14ac:dyDescent="0.25">
      <c r="A353" s="1">
        <v>334</v>
      </c>
      <c r="B353" s="6">
        <f t="shared" si="112"/>
        <v>109453.65658188019</v>
      </c>
      <c r="C353" s="6">
        <f t="shared" si="106"/>
        <v>4294.5729840971126</v>
      </c>
      <c r="D353" s="6">
        <f t="shared" si="113"/>
        <v>3838.516081672612</v>
      </c>
      <c r="E353" s="6">
        <f t="shared" si="114"/>
        <v>456.05690242450078</v>
      </c>
      <c r="F353" s="6">
        <f t="shared" si="107"/>
        <v>456.05690242450078</v>
      </c>
      <c r="G353" s="6"/>
      <c r="H353" s="6">
        <f t="shared" si="98"/>
        <v>105615.14050020758</v>
      </c>
      <c r="I353" s="6">
        <f t="shared" si="115"/>
        <v>2969444.1784674088</v>
      </c>
      <c r="J353" s="6">
        <f t="shared" si="99"/>
        <v>1446.0729465821144</v>
      </c>
      <c r="K353" s="6">
        <f t="shared" si="100"/>
        <v>5740.6459306792267</v>
      </c>
      <c r="L353" s="6">
        <f t="shared" si="101"/>
        <v>118.57479463037021</v>
      </c>
      <c r="M353" s="6">
        <f t="shared" si="102"/>
        <v>187.98948305567487</v>
      </c>
      <c r="N353" s="6">
        <f t="shared" si="108"/>
        <v>5434.0816529931817</v>
      </c>
      <c r="O353" s="6">
        <f t="shared" si="116"/>
        <v>8908.3325354022254</v>
      </c>
      <c r="P353" s="6">
        <f t="shared" si="103"/>
        <v>1737.1254412045218</v>
      </c>
      <c r="Q353" s="6">
        <f t="shared" si="109"/>
        <v>512936.28523509006</v>
      </c>
      <c r="R353" s="6">
        <f t="shared" si="110"/>
        <v>178166.65070804453</v>
      </c>
      <c r="S353" s="6">
        <f t="shared" si="111"/>
        <v>-293619.15329056978</v>
      </c>
      <c r="T353" s="6">
        <f t="shared" si="104"/>
        <v>1340911.9355887421</v>
      </c>
      <c r="U353" s="6">
        <f t="shared" si="105"/>
        <v>1340911.9355887421</v>
      </c>
    </row>
    <row r="354" spans="1:21" x14ac:dyDescent="0.25">
      <c r="A354" s="1">
        <v>335</v>
      </c>
      <c r="B354" s="6">
        <f t="shared" si="112"/>
        <v>105615.14050020758</v>
      </c>
      <c r="C354" s="6">
        <f t="shared" si="106"/>
        <v>4294.5729840971126</v>
      </c>
      <c r="D354" s="6">
        <f t="shared" si="113"/>
        <v>3854.5098986795811</v>
      </c>
      <c r="E354" s="6">
        <f t="shared" si="114"/>
        <v>440.06308541753157</v>
      </c>
      <c r="F354" s="6">
        <f t="shared" si="107"/>
        <v>440.06308541753157</v>
      </c>
      <c r="G354" s="6"/>
      <c r="H354" s="6">
        <f t="shared" si="98"/>
        <v>101760.630601528</v>
      </c>
      <c r="I354" s="6">
        <f t="shared" si="115"/>
        <v>2979165.3660054766</v>
      </c>
      <c r="J354" s="6">
        <f t="shared" si="99"/>
        <v>1448.4612536219022</v>
      </c>
      <c r="K354" s="6">
        <f t="shared" si="100"/>
        <v>5743.0342377190145</v>
      </c>
      <c r="L354" s="6">
        <f t="shared" si="101"/>
        <v>114.41640220855821</v>
      </c>
      <c r="M354" s="6">
        <f t="shared" si="102"/>
        <v>188.2999629708473</v>
      </c>
      <c r="N354" s="6">
        <f t="shared" si="108"/>
        <v>5440.3178725396092</v>
      </c>
      <c r="O354" s="6">
        <f t="shared" si="116"/>
        <v>8937.4960980164287</v>
      </c>
      <c r="P354" s="6">
        <f t="shared" si="103"/>
        <v>1748.5891127384098</v>
      </c>
      <c r="Q354" s="6">
        <f t="shared" si="109"/>
        <v>514653.32699228695</v>
      </c>
      <c r="R354" s="6">
        <f t="shared" si="110"/>
        <v>178749.92196032859</v>
      </c>
      <c r="S354" s="6">
        <f t="shared" si="111"/>
        <v>-296179.43405012274</v>
      </c>
      <c r="T354" s="6">
        <f t="shared" si="104"/>
        <v>1347400.1517724702</v>
      </c>
      <c r="U354" s="6">
        <f t="shared" si="105"/>
        <v>1347400.1517724702</v>
      </c>
    </row>
    <row r="355" spans="1:21" x14ac:dyDescent="0.25">
      <c r="A355" s="1">
        <v>336</v>
      </c>
      <c r="B355" s="6">
        <f t="shared" si="112"/>
        <v>101760.630601528</v>
      </c>
      <c r="C355" s="6">
        <f t="shared" si="106"/>
        <v>4294.5729840971126</v>
      </c>
      <c r="D355" s="6">
        <f t="shared" si="113"/>
        <v>3870.5703565907461</v>
      </c>
      <c r="E355" s="6">
        <f t="shared" si="114"/>
        <v>424.00262750636665</v>
      </c>
      <c r="F355" s="6">
        <f t="shared" si="107"/>
        <v>424.00262750636665</v>
      </c>
      <c r="G355" s="6"/>
      <c r="H355" s="6">
        <f t="shared" si="98"/>
        <v>97890.060244937253</v>
      </c>
      <c r="I355" s="6">
        <f t="shared" si="115"/>
        <v>2988918.3781819181</v>
      </c>
      <c r="J355" s="6">
        <f t="shared" si="99"/>
        <v>1450.8535051449392</v>
      </c>
      <c r="K355" s="6">
        <f t="shared" si="100"/>
        <v>5745.4264892420515</v>
      </c>
      <c r="L355" s="6">
        <f t="shared" si="101"/>
        <v>110.24068315165533</v>
      </c>
      <c r="M355" s="6">
        <f t="shared" si="102"/>
        <v>188.61095566884211</v>
      </c>
      <c r="N355" s="6">
        <f t="shared" si="108"/>
        <v>5446.5748504215535</v>
      </c>
      <c r="O355" s="6">
        <f t="shared" si="116"/>
        <v>8966.7551345457523</v>
      </c>
      <c r="P355" s="6">
        <f t="shared" si="103"/>
        <v>1760.0901420620994</v>
      </c>
      <c r="Q355" s="6">
        <f t="shared" si="109"/>
        <v>516368.57612389157</v>
      </c>
      <c r="R355" s="6">
        <f t="shared" si="110"/>
        <v>179335.10269091508</v>
      </c>
      <c r="S355" s="6">
        <f t="shared" si="111"/>
        <v>-298755.5102761524</v>
      </c>
      <c r="T355" s="6">
        <f t="shared" si="104"/>
        <v>1353911.3224447374</v>
      </c>
      <c r="U355" s="6">
        <f t="shared" si="105"/>
        <v>1353911.3224447374</v>
      </c>
    </row>
    <row r="356" spans="1:21" x14ac:dyDescent="0.25">
      <c r="A356" s="1">
        <v>337</v>
      </c>
      <c r="B356" s="6">
        <f t="shared" si="112"/>
        <v>97890.060244937253</v>
      </c>
      <c r="C356" s="6">
        <f t="shared" si="106"/>
        <v>4294.5729840971126</v>
      </c>
      <c r="D356" s="6">
        <f t="shared" si="113"/>
        <v>3886.6977330765408</v>
      </c>
      <c r="E356" s="6">
        <f t="shared" si="114"/>
        <v>407.87525102057191</v>
      </c>
      <c r="F356" s="6">
        <f t="shared" si="107"/>
        <v>407.87525102057191</v>
      </c>
      <c r="G356" s="6"/>
      <c r="H356" s="6">
        <f t="shared" si="98"/>
        <v>94003.362511860716</v>
      </c>
      <c r="I356" s="6">
        <f t="shared" si="115"/>
        <v>2998703.3191823177</v>
      </c>
      <c r="J356" s="6">
        <f t="shared" si="99"/>
        <v>1453.2497076658626</v>
      </c>
      <c r="K356" s="6">
        <f t="shared" si="100"/>
        <v>5747.8226917629754</v>
      </c>
      <c r="L356" s="6">
        <f t="shared" si="101"/>
        <v>106.04756526534869</v>
      </c>
      <c r="M356" s="6">
        <f t="shared" si="102"/>
        <v>188.92246199656213</v>
      </c>
      <c r="N356" s="6">
        <f t="shared" si="108"/>
        <v>5452.8526645010643</v>
      </c>
      <c r="O356" s="6">
        <f t="shared" si="116"/>
        <v>8996.1099575469507</v>
      </c>
      <c r="P356" s="6">
        <f t="shared" si="103"/>
        <v>1771.6286465229432</v>
      </c>
      <c r="Q356" s="6">
        <f t="shared" si="109"/>
        <v>518081.98501900112</v>
      </c>
      <c r="R356" s="6">
        <f t="shared" si="110"/>
        <v>179922.19915093906</v>
      </c>
      <c r="S356" s="6">
        <f t="shared" si="111"/>
        <v>-301347.47542121867</v>
      </c>
      <c r="T356" s="6">
        <f t="shared" si="104"/>
        <v>1360445.5298932206</v>
      </c>
      <c r="U356" s="6">
        <f t="shared" si="105"/>
        <v>1360445.5298932206</v>
      </c>
    </row>
    <row r="357" spans="1:21" x14ac:dyDescent="0.25">
      <c r="A357" s="1">
        <v>338</v>
      </c>
      <c r="B357" s="6">
        <f t="shared" si="112"/>
        <v>94003.362511860716</v>
      </c>
      <c r="C357" s="6">
        <f t="shared" si="106"/>
        <v>4294.5729840971126</v>
      </c>
      <c r="D357" s="6">
        <f t="shared" si="113"/>
        <v>3902.8923069643597</v>
      </c>
      <c r="E357" s="6">
        <f t="shared" si="114"/>
        <v>391.68067713275298</v>
      </c>
      <c r="F357" s="6">
        <f t="shared" si="107"/>
        <v>391.68067713275298</v>
      </c>
      <c r="G357" s="6"/>
      <c r="H357" s="6">
        <f t="shared" si="98"/>
        <v>90100.470204896352</v>
      </c>
      <c r="I357" s="6">
        <f t="shared" si="115"/>
        <v>3008520.2935333368</v>
      </c>
      <c r="J357" s="6">
        <f t="shared" si="99"/>
        <v>1455.6498677100644</v>
      </c>
      <c r="K357" s="6">
        <f t="shared" si="100"/>
        <v>5750.222851807177</v>
      </c>
      <c r="L357" s="6">
        <f t="shared" si="101"/>
        <v>101.83697605451577</v>
      </c>
      <c r="M357" s="6">
        <f t="shared" si="102"/>
        <v>189.23448280230838</v>
      </c>
      <c r="N357" s="6">
        <f t="shared" si="108"/>
        <v>5459.1513929503526</v>
      </c>
      <c r="O357" s="6">
        <f t="shared" si="116"/>
        <v>9025.5608806000073</v>
      </c>
      <c r="P357" s="6">
        <f t="shared" si="103"/>
        <v>1783.2047438248273</v>
      </c>
      <c r="Q357" s="6">
        <f t="shared" si="109"/>
        <v>519793.50567980978</v>
      </c>
      <c r="R357" s="6">
        <f t="shared" si="110"/>
        <v>180511.21761200021</v>
      </c>
      <c r="S357" s="6">
        <f t="shared" si="111"/>
        <v>-303955.4234748584</v>
      </c>
      <c r="T357" s="6">
        <f t="shared" si="104"/>
        <v>1367002.856704738</v>
      </c>
      <c r="U357" s="6">
        <f t="shared" si="105"/>
        <v>1367002.856704738</v>
      </c>
    </row>
    <row r="358" spans="1:21" x14ac:dyDescent="0.25">
      <c r="A358" s="1">
        <v>339</v>
      </c>
      <c r="B358" s="6">
        <f t="shared" si="112"/>
        <v>90100.470204896352</v>
      </c>
      <c r="C358" s="6">
        <f t="shared" si="106"/>
        <v>4294.5729840971126</v>
      </c>
      <c r="D358" s="6">
        <f t="shared" si="113"/>
        <v>3919.1543582433778</v>
      </c>
      <c r="E358" s="6">
        <f t="shared" si="114"/>
        <v>375.4186258537348</v>
      </c>
      <c r="F358" s="6">
        <f t="shared" si="107"/>
        <v>375.4186258537348</v>
      </c>
      <c r="G358" s="6"/>
      <c r="H358" s="6">
        <f t="shared" si="98"/>
        <v>86181.315846652971</v>
      </c>
      <c r="I358" s="6">
        <f t="shared" si="115"/>
        <v>3018369.4061038299</v>
      </c>
      <c r="J358" s="6">
        <f t="shared" si="99"/>
        <v>1458.0539918137167</v>
      </c>
      <c r="K358" s="6">
        <f t="shared" si="100"/>
        <v>5752.6269759108291</v>
      </c>
      <c r="L358" s="6">
        <f t="shared" si="101"/>
        <v>97.608842721971044</v>
      </c>
      <c r="M358" s="6">
        <f t="shared" si="102"/>
        <v>189.54701893578317</v>
      </c>
      <c r="N358" s="6">
        <f t="shared" si="108"/>
        <v>5465.471114253075</v>
      </c>
      <c r="O358" s="6">
        <f t="shared" si="116"/>
        <v>9055.108218311485</v>
      </c>
      <c r="P358" s="6">
        <f t="shared" si="103"/>
        <v>1794.818552029205</v>
      </c>
      <c r="Q358" s="6">
        <f t="shared" si="109"/>
        <v>521503.08971906384</v>
      </c>
      <c r="R358" s="6">
        <f t="shared" si="110"/>
        <v>181102.16436622979</v>
      </c>
      <c r="S358" s="6">
        <f t="shared" si="111"/>
        <v>-306579.4489666213</v>
      </c>
      <c r="T358" s="6">
        <f t="shared" si="104"/>
        <v>1373583.3857663518</v>
      </c>
      <c r="U358" s="6">
        <f t="shared" si="105"/>
        <v>1373583.3857663518</v>
      </c>
    </row>
    <row r="359" spans="1:21" x14ac:dyDescent="0.25">
      <c r="A359" s="1">
        <v>340</v>
      </c>
      <c r="B359" s="6">
        <f t="shared" si="112"/>
        <v>86181.315846652971</v>
      </c>
      <c r="C359" s="6">
        <f t="shared" si="106"/>
        <v>4294.5729840971126</v>
      </c>
      <c r="D359" s="6">
        <f t="shared" si="113"/>
        <v>3935.4841680693917</v>
      </c>
      <c r="E359" s="6">
        <f t="shared" si="114"/>
        <v>359.08881602772072</v>
      </c>
      <c r="F359" s="6">
        <f t="shared" si="107"/>
        <v>359.08881602772072</v>
      </c>
      <c r="G359" s="6"/>
      <c r="H359" s="6">
        <f t="shared" si="98"/>
        <v>82245.831678583578</v>
      </c>
      <c r="I359" s="6">
        <f t="shared" si="115"/>
        <v>3028250.7621059641</v>
      </c>
      <c r="J359" s="6">
        <f t="shared" si="99"/>
        <v>1460.4620865237866</v>
      </c>
      <c r="K359" s="6">
        <f t="shared" si="100"/>
        <v>5755.0350706208992</v>
      </c>
      <c r="L359" s="6">
        <f t="shared" si="101"/>
        <v>93.363092167207398</v>
      </c>
      <c r="M359" s="6">
        <f t="shared" si="102"/>
        <v>189.86007124809228</v>
      </c>
      <c r="N359" s="6">
        <f t="shared" si="108"/>
        <v>5471.8119072055997</v>
      </c>
      <c r="O359" s="6">
        <f t="shared" si="116"/>
        <v>9084.7522863178874</v>
      </c>
      <c r="P359" s="6">
        <f t="shared" si="103"/>
        <v>1806.4701895561439</v>
      </c>
      <c r="Q359" s="6">
        <f t="shared" si="109"/>
        <v>523210.68835750083</v>
      </c>
      <c r="R359" s="6">
        <f t="shared" si="110"/>
        <v>181695.04572635784</v>
      </c>
      <c r="S359" s="6">
        <f t="shared" si="111"/>
        <v>-309219.64696912339</v>
      </c>
      <c r="T359" s="6">
        <f t="shared" si="104"/>
        <v>1380187.2002664765</v>
      </c>
      <c r="U359" s="6">
        <f t="shared" si="105"/>
        <v>1380187.2002664765</v>
      </c>
    </row>
    <row r="360" spans="1:21" x14ac:dyDescent="0.25">
      <c r="A360" s="1">
        <v>341</v>
      </c>
      <c r="B360" s="6">
        <f t="shared" si="112"/>
        <v>82245.831678583578</v>
      </c>
      <c r="C360" s="6">
        <f t="shared" si="106"/>
        <v>4294.5729840971126</v>
      </c>
      <c r="D360" s="6">
        <f t="shared" si="113"/>
        <v>3951.8820187696811</v>
      </c>
      <c r="E360" s="6">
        <f t="shared" si="114"/>
        <v>342.69096532743157</v>
      </c>
      <c r="F360" s="6">
        <f t="shared" si="107"/>
        <v>342.69096532743157</v>
      </c>
      <c r="G360" s="6"/>
      <c r="H360" s="6">
        <f t="shared" si="98"/>
        <v>78293.949659813894</v>
      </c>
      <c r="I360" s="6">
        <f t="shared" si="115"/>
        <v>3038164.4670963446</v>
      </c>
      <c r="J360" s="6">
        <f t="shared" si="99"/>
        <v>1462.8741583980527</v>
      </c>
      <c r="K360" s="6">
        <f t="shared" si="100"/>
        <v>5757.4471424951653</v>
      </c>
      <c r="L360" s="6">
        <f t="shared" si="101"/>
        <v>89.099650985132214</v>
      </c>
      <c r="M360" s="6">
        <f t="shared" si="102"/>
        <v>190.17364059174685</v>
      </c>
      <c r="N360" s="6">
        <f t="shared" si="108"/>
        <v>5478.173850918286</v>
      </c>
      <c r="O360" s="6">
        <f t="shared" si="116"/>
        <v>9114.493401289028</v>
      </c>
      <c r="P360" s="6">
        <f t="shared" si="103"/>
        <v>1818.159775185371</v>
      </c>
      <c r="Q360" s="6">
        <f t="shared" si="109"/>
        <v>524916.25242127362</v>
      </c>
      <c r="R360" s="6">
        <f t="shared" si="110"/>
        <v>182289.86802578066</v>
      </c>
      <c r="S360" s="6">
        <f t="shared" si="111"/>
        <v>-311876.11310111801</v>
      </c>
      <c r="T360" s="6">
        <f t="shared" si="104"/>
        <v>1386814.3836959901</v>
      </c>
      <c r="U360" s="6">
        <f t="shared" si="105"/>
        <v>1386814.3836959901</v>
      </c>
    </row>
    <row r="361" spans="1:21" x14ac:dyDescent="0.25">
      <c r="A361" s="1">
        <v>342</v>
      </c>
      <c r="B361" s="6">
        <f t="shared" si="112"/>
        <v>78293.949659813894</v>
      </c>
      <c r="C361" s="6">
        <f t="shared" si="106"/>
        <v>4294.5729840971126</v>
      </c>
      <c r="D361" s="6">
        <f t="shared" si="113"/>
        <v>3968.3481938478881</v>
      </c>
      <c r="E361" s="6">
        <f t="shared" si="114"/>
        <v>326.22479024922455</v>
      </c>
      <c r="F361" s="6">
        <f t="shared" si="107"/>
        <v>326.22479024922455</v>
      </c>
      <c r="G361" s="6"/>
      <c r="H361" s="6">
        <f t="shared" si="98"/>
        <v>74325.601465966</v>
      </c>
      <c r="I361" s="6">
        <f t="shared" si="115"/>
        <v>3048110.626977141</v>
      </c>
      <c r="J361" s="6">
        <f t="shared" si="99"/>
        <v>1465.2902140051249</v>
      </c>
      <c r="K361" s="6">
        <f t="shared" si="100"/>
        <v>5759.8631981022372</v>
      </c>
      <c r="L361" s="6">
        <f t="shared" si="101"/>
        <v>84.818445464798387</v>
      </c>
      <c r="M361" s="6">
        <f t="shared" si="102"/>
        <v>190.48772782066624</v>
      </c>
      <c r="N361" s="6">
        <f t="shared" si="108"/>
        <v>5484.5570248167733</v>
      </c>
      <c r="O361" s="6">
        <f t="shared" si="116"/>
        <v>9144.3318809314169</v>
      </c>
      <c r="P361" s="6">
        <f t="shared" si="103"/>
        <v>1829.8874280573218</v>
      </c>
      <c r="Q361" s="6">
        <f t="shared" si="109"/>
        <v>526619.73233935854</v>
      </c>
      <c r="R361" s="6">
        <f t="shared" si="110"/>
        <v>182886.63761862845</v>
      </c>
      <c r="S361" s="6">
        <f t="shared" si="111"/>
        <v>-314548.94353058352</v>
      </c>
      <c r="T361" s="6">
        <f t="shared" si="104"/>
        <v>1393465.0198493493</v>
      </c>
      <c r="U361" s="6">
        <f t="shared" si="105"/>
        <v>1393465.0198493493</v>
      </c>
    </row>
    <row r="362" spans="1:21" x14ac:dyDescent="0.25">
      <c r="A362" s="1">
        <v>343</v>
      </c>
      <c r="B362" s="6">
        <f t="shared" si="112"/>
        <v>74325.601465966</v>
      </c>
      <c r="C362" s="6">
        <f t="shared" si="106"/>
        <v>4294.5729840971126</v>
      </c>
      <c r="D362" s="6">
        <f t="shared" si="113"/>
        <v>3984.8829779889211</v>
      </c>
      <c r="E362" s="6">
        <f t="shared" si="114"/>
        <v>309.69000610819165</v>
      </c>
      <c r="F362" s="6">
        <f t="shared" si="107"/>
        <v>309.69000610819165</v>
      </c>
      <c r="G362" s="6"/>
      <c r="H362" s="6">
        <f t="shared" si="98"/>
        <v>70340.718487977079</v>
      </c>
      <c r="I362" s="6">
        <f t="shared" si="115"/>
        <v>3058089.3479972193</v>
      </c>
      <c r="J362" s="6">
        <f t="shared" si="99"/>
        <v>1467.7102599244627</v>
      </c>
      <c r="K362" s="6">
        <f t="shared" si="100"/>
        <v>5762.2832440215752</v>
      </c>
      <c r="L362" s="6">
        <f t="shared" si="101"/>
        <v>80.519401588129838</v>
      </c>
      <c r="M362" s="6">
        <f t="shared" si="102"/>
        <v>190.80233379018014</v>
      </c>
      <c r="N362" s="6">
        <f t="shared" si="108"/>
        <v>5490.961508643265</v>
      </c>
      <c r="O362" s="6">
        <f t="shared" si="116"/>
        <v>9174.2680439916512</v>
      </c>
      <c r="P362" s="6">
        <f t="shared" si="103"/>
        <v>1841.6532676741931</v>
      </c>
      <c r="Q362" s="6">
        <f t="shared" si="109"/>
        <v>528321.07814094808</v>
      </c>
      <c r="R362" s="6">
        <f t="shared" si="110"/>
        <v>183485.36087983314</v>
      </c>
      <c r="S362" s="6">
        <f t="shared" si="111"/>
        <v>-317238.23497782846</v>
      </c>
      <c r="T362" s="6">
        <f t="shared" si="104"/>
        <v>1400139.1928257099</v>
      </c>
      <c r="U362" s="6">
        <f t="shared" si="105"/>
        <v>1400139.1928257099</v>
      </c>
    </row>
    <row r="363" spans="1:21" x14ac:dyDescent="0.25">
      <c r="A363" s="1">
        <v>344</v>
      </c>
      <c r="B363" s="6">
        <f t="shared" si="112"/>
        <v>70340.718487977079</v>
      </c>
      <c r="C363" s="6">
        <f t="shared" si="106"/>
        <v>4294.5729840971126</v>
      </c>
      <c r="D363" s="6">
        <f t="shared" si="113"/>
        <v>4001.4866570638746</v>
      </c>
      <c r="E363" s="6">
        <f t="shared" si="114"/>
        <v>293.08632703323781</v>
      </c>
      <c r="F363" s="6">
        <f t="shared" si="107"/>
        <v>293.08632703323781</v>
      </c>
      <c r="G363" s="6"/>
      <c r="H363" s="6">
        <f t="shared" si="98"/>
        <v>66339.23183091321</v>
      </c>
      <c r="I363" s="6">
        <f t="shared" si="115"/>
        <v>3068100.7367532765</v>
      </c>
      <c r="J363" s="6">
        <f t="shared" si="99"/>
        <v>1470.1343027463902</v>
      </c>
      <c r="K363" s="6">
        <f t="shared" si="100"/>
        <v>5764.7072868435025</v>
      </c>
      <c r="L363" s="6">
        <f t="shared" si="101"/>
        <v>76.202445028641833</v>
      </c>
      <c r="M363" s="6">
        <f t="shared" si="102"/>
        <v>191.11745935703073</v>
      </c>
      <c r="N363" s="6">
        <f t="shared" si="108"/>
        <v>5497.3873824578304</v>
      </c>
      <c r="O363" s="6">
        <f t="shared" si="116"/>
        <v>9204.3022102598225</v>
      </c>
      <c r="P363" s="6">
        <f t="shared" si="103"/>
        <v>1853.457413900996</v>
      </c>
      <c r="Q363" s="6">
        <f t="shared" si="109"/>
        <v>530020.23945282726</v>
      </c>
      <c r="R363" s="6">
        <f t="shared" si="110"/>
        <v>184086.04420519658</v>
      </c>
      <c r="S363" s="6">
        <f t="shared" si="111"/>
        <v>-319944.08471861447</v>
      </c>
      <c r="T363" s="6">
        <f t="shared" si="104"/>
        <v>1406836.9870300514</v>
      </c>
      <c r="U363" s="6">
        <f t="shared" si="105"/>
        <v>1406836.9870300514</v>
      </c>
    </row>
    <row r="364" spans="1:21" x14ac:dyDescent="0.25">
      <c r="A364" s="1">
        <v>345</v>
      </c>
      <c r="B364" s="6">
        <f t="shared" si="112"/>
        <v>66339.23183091321</v>
      </c>
      <c r="C364" s="6">
        <f t="shared" si="106"/>
        <v>4294.5729840971126</v>
      </c>
      <c r="D364" s="6">
        <f t="shared" si="113"/>
        <v>4018.159518134974</v>
      </c>
      <c r="E364" s="6">
        <f t="shared" si="114"/>
        <v>276.41346596213839</v>
      </c>
      <c r="F364" s="6">
        <f t="shared" si="107"/>
        <v>276.41346596213839</v>
      </c>
      <c r="G364" s="6"/>
      <c r="H364" s="6">
        <f t="shared" si="98"/>
        <v>62321.072312778233</v>
      </c>
      <c r="I364" s="6">
        <f t="shared" si="115"/>
        <v>3078144.9001909797</v>
      </c>
      <c r="J364" s="6">
        <f t="shared" si="99"/>
        <v>1472.562349072118</v>
      </c>
      <c r="K364" s="6">
        <f t="shared" si="100"/>
        <v>5767.1353331692308</v>
      </c>
      <c r="L364" s="6">
        <f t="shared" si="101"/>
        <v>71.867501150155988</v>
      </c>
      <c r="M364" s="6">
        <f t="shared" si="102"/>
        <v>191.43310537937535</v>
      </c>
      <c r="N364" s="6">
        <f t="shared" si="108"/>
        <v>5503.8347266396986</v>
      </c>
      <c r="O364" s="6">
        <f t="shared" si="116"/>
        <v>9234.4347005729323</v>
      </c>
      <c r="P364" s="6">
        <f t="shared" si="103"/>
        <v>1865.2999869666169</v>
      </c>
      <c r="Q364" s="6">
        <f t="shared" si="109"/>
        <v>531717.16549673479</v>
      </c>
      <c r="R364" s="6">
        <f t="shared" si="110"/>
        <v>184688.69401145878</v>
      </c>
      <c r="S364" s="6">
        <f t="shared" si="111"/>
        <v>-322666.59058729629</v>
      </c>
      <c r="T364" s="6">
        <f t="shared" si="104"/>
        <v>1413558.487174304</v>
      </c>
      <c r="U364" s="6">
        <f t="shared" si="105"/>
        <v>1413558.487174304</v>
      </c>
    </row>
    <row r="365" spans="1:21" x14ac:dyDescent="0.25">
      <c r="A365" s="1">
        <v>346</v>
      </c>
      <c r="B365" s="6">
        <f t="shared" si="112"/>
        <v>62321.072312778233</v>
      </c>
      <c r="C365" s="6">
        <f t="shared" si="106"/>
        <v>4294.5729840971126</v>
      </c>
      <c r="D365" s="6">
        <f t="shared" si="113"/>
        <v>4034.9018494605366</v>
      </c>
      <c r="E365" s="6">
        <f t="shared" si="114"/>
        <v>259.67113463657597</v>
      </c>
      <c r="F365" s="6">
        <f t="shared" si="107"/>
        <v>259.67113463657597</v>
      </c>
      <c r="G365" s="6"/>
      <c r="H365" s="6">
        <f t="shared" si="98"/>
        <v>58286.1704633177</v>
      </c>
      <c r="I365" s="6">
        <f t="shared" si="115"/>
        <v>3088221.9456061078</v>
      </c>
      <c r="J365" s="6">
        <f t="shared" si="99"/>
        <v>1474.9944055137569</v>
      </c>
      <c r="K365" s="6">
        <f t="shared" si="100"/>
        <v>5769.5673896108692</v>
      </c>
      <c r="L365" s="6">
        <f t="shared" si="101"/>
        <v>67.514495005509758</v>
      </c>
      <c r="M365" s="6">
        <f t="shared" si="102"/>
        <v>191.7492727167884</v>
      </c>
      <c r="N365" s="6">
        <f t="shared" si="108"/>
        <v>5510.3036218885709</v>
      </c>
      <c r="O365" s="6">
        <f t="shared" si="116"/>
        <v>9264.6658368183162</v>
      </c>
      <c r="P365" s="6">
        <f t="shared" si="103"/>
        <v>1877.1811074648726</v>
      </c>
      <c r="Q365" s="6">
        <f t="shared" si="109"/>
        <v>533411.80508670805</v>
      </c>
      <c r="R365" s="6">
        <f t="shared" si="110"/>
        <v>185293.31673636645</v>
      </c>
      <c r="S365" s="6">
        <f t="shared" si="111"/>
        <v>-325405.85097997938</v>
      </c>
      <c r="T365" s="6">
        <f t="shared" si="104"/>
        <v>1420303.7782784814</v>
      </c>
      <c r="U365" s="6">
        <f t="shared" si="105"/>
        <v>1420303.7782784814</v>
      </c>
    </row>
    <row r="366" spans="1:21" x14ac:dyDescent="0.25">
      <c r="A366" s="1">
        <v>347</v>
      </c>
      <c r="B366" s="6">
        <f t="shared" si="112"/>
        <v>58286.1704633177</v>
      </c>
      <c r="C366" s="6">
        <f t="shared" si="106"/>
        <v>4294.5729840971126</v>
      </c>
      <c r="D366" s="6">
        <f t="shared" si="113"/>
        <v>4051.7139404999557</v>
      </c>
      <c r="E366" s="6">
        <f t="shared" si="114"/>
        <v>242.85904359715707</v>
      </c>
      <c r="F366" s="6">
        <f t="shared" si="107"/>
        <v>242.85904359715707</v>
      </c>
      <c r="G366" s="6"/>
      <c r="H366" s="6">
        <f t="shared" si="98"/>
        <v>54234.456522817745</v>
      </c>
      <c r="I366" s="6">
        <f t="shared" si="115"/>
        <v>3098331.9806456985</v>
      </c>
      <c r="J366" s="6">
        <f t="shared" si="99"/>
        <v>1477.4304786943403</v>
      </c>
      <c r="K366" s="6">
        <f t="shared" si="100"/>
        <v>5772.0034627914529</v>
      </c>
      <c r="L366" s="6">
        <f t="shared" si="101"/>
        <v>63.143351335260839</v>
      </c>
      <c r="M366" s="6">
        <f t="shared" si="102"/>
        <v>192.06596223026423</v>
      </c>
      <c r="N366" s="6">
        <f t="shared" si="108"/>
        <v>5516.794149225927</v>
      </c>
      <c r="O366" s="6">
        <f t="shared" si="116"/>
        <v>9294.995941937088</v>
      </c>
      <c r="P366" s="6">
        <f t="shared" si="103"/>
        <v>1889.1008963555805</v>
      </c>
      <c r="Q366" s="6">
        <f t="shared" si="109"/>
        <v>535104.10662641155</v>
      </c>
      <c r="R366" s="6">
        <f t="shared" si="110"/>
        <v>185899.9188387419</v>
      </c>
      <c r="S366" s="6">
        <f t="shared" si="111"/>
        <v>-328161.9648576958</v>
      </c>
      <c r="T366" s="6">
        <f t="shared" si="104"/>
        <v>1427072.9456718196</v>
      </c>
      <c r="U366" s="6">
        <f t="shared" si="105"/>
        <v>1427072.9456718196</v>
      </c>
    </row>
    <row r="367" spans="1:21" x14ac:dyDescent="0.25">
      <c r="A367" s="1">
        <v>348</v>
      </c>
      <c r="B367" s="6">
        <f t="shared" si="112"/>
        <v>54234.456522817745</v>
      </c>
      <c r="C367" s="6">
        <f t="shared" si="106"/>
        <v>4294.5729840971126</v>
      </c>
      <c r="D367" s="6">
        <f t="shared" si="113"/>
        <v>4068.5960819187053</v>
      </c>
      <c r="E367" s="6">
        <f t="shared" si="114"/>
        <v>225.97690217840727</v>
      </c>
      <c r="F367" s="6">
        <f t="shared" si="107"/>
        <v>225.97690217840727</v>
      </c>
      <c r="G367" s="6"/>
      <c r="H367" s="6">
        <f t="shared" si="98"/>
        <v>50165.860440899043</v>
      </c>
      <c r="I367" s="6">
        <f t="shared" si="115"/>
        <v>3108475.1133091976</v>
      </c>
      <c r="J367" s="6">
        <f t="shared" si="99"/>
        <v>1479.8705752478379</v>
      </c>
      <c r="K367" s="6">
        <f t="shared" si="100"/>
        <v>5774.4435593449507</v>
      </c>
      <c r="L367" s="6">
        <f t="shared" si="101"/>
        <v>58.753994566385892</v>
      </c>
      <c r="M367" s="6">
        <f t="shared" si="102"/>
        <v>192.38317478221893</v>
      </c>
      <c r="N367" s="6">
        <f t="shared" si="108"/>
        <v>5523.3063899963463</v>
      </c>
      <c r="O367" s="6">
        <f t="shared" si="116"/>
        <v>9325.4253399275858</v>
      </c>
      <c r="P367" s="6">
        <f t="shared" si="103"/>
        <v>1901.0594749656198</v>
      </c>
      <c r="Q367" s="6">
        <f t="shared" si="109"/>
        <v>536794.01810644974</v>
      </c>
      <c r="R367" s="6">
        <f t="shared" si="110"/>
        <v>186508.50679855185</v>
      </c>
      <c r="S367" s="6">
        <f t="shared" si="111"/>
        <v>-330935.03174959717</v>
      </c>
      <c r="T367" s="6">
        <f t="shared" si="104"/>
        <v>1433866.074993914</v>
      </c>
      <c r="U367" s="6">
        <f t="shared" si="105"/>
        <v>1433866.074993914</v>
      </c>
    </row>
    <row r="368" spans="1:21" x14ac:dyDescent="0.25">
      <c r="A368" s="1">
        <v>349</v>
      </c>
      <c r="B368" s="6">
        <f t="shared" si="112"/>
        <v>50165.860440899043</v>
      </c>
      <c r="C368" s="6">
        <f t="shared" si="106"/>
        <v>4294.5729840971126</v>
      </c>
      <c r="D368" s="6">
        <f t="shared" si="113"/>
        <v>4085.5485655933667</v>
      </c>
      <c r="E368" s="6">
        <f t="shared" si="114"/>
        <v>209.02441850374601</v>
      </c>
      <c r="F368" s="6">
        <f t="shared" si="107"/>
        <v>209.02441850374601</v>
      </c>
      <c r="G368" s="6"/>
      <c r="H368" s="6">
        <f t="shared" si="98"/>
        <v>46080.311875305677</v>
      </c>
      <c r="I368" s="6">
        <f t="shared" si="115"/>
        <v>3118651.4519496132</v>
      </c>
      <c r="J368" s="6">
        <f t="shared" si="99"/>
        <v>1482.3147018191801</v>
      </c>
      <c r="K368" s="6">
        <f t="shared" si="100"/>
        <v>5776.8876859162929</v>
      </c>
      <c r="L368" s="6">
        <f t="shared" si="101"/>
        <v>54.346348810973964</v>
      </c>
      <c r="M368" s="6">
        <f t="shared" si="102"/>
        <v>192.70091123649343</v>
      </c>
      <c r="N368" s="6">
        <f t="shared" si="108"/>
        <v>5529.8404258688261</v>
      </c>
      <c r="O368" s="6">
        <f t="shared" si="116"/>
        <v>9355.9543558488331</v>
      </c>
      <c r="P368" s="6">
        <f t="shared" si="103"/>
        <v>1913.0569649900035</v>
      </c>
      <c r="Q368" s="6">
        <f t="shared" si="109"/>
        <v>538481.4871016636</v>
      </c>
      <c r="R368" s="6">
        <f t="shared" si="110"/>
        <v>187119.08711697679</v>
      </c>
      <c r="S368" s="6">
        <f t="shared" si="111"/>
        <v>-333725.15175616619</v>
      </c>
      <c r="T368" s="6">
        <f t="shared" si="104"/>
        <v>1440683.2521958686</v>
      </c>
      <c r="U368" s="6">
        <f t="shared" si="105"/>
        <v>1440683.2521958686</v>
      </c>
    </row>
    <row r="369" spans="1:21" x14ac:dyDescent="0.25">
      <c r="A369" s="1">
        <v>350</v>
      </c>
      <c r="B369" s="6">
        <f t="shared" si="112"/>
        <v>46080.311875305677</v>
      </c>
      <c r="C369" s="6">
        <f t="shared" si="106"/>
        <v>4294.5729840971126</v>
      </c>
      <c r="D369" s="6">
        <f t="shared" si="113"/>
        <v>4102.5716846166724</v>
      </c>
      <c r="E369" s="6">
        <f t="shared" si="114"/>
        <v>192.00129948044031</v>
      </c>
      <c r="F369" s="6">
        <f t="shared" si="107"/>
        <v>192.00129948044031</v>
      </c>
      <c r="G369" s="6"/>
      <c r="H369" s="6">
        <f t="shared" si="98"/>
        <v>41977.740190689001</v>
      </c>
      <c r="I369" s="6">
        <f t="shared" si="115"/>
        <v>3128861.1052746731</v>
      </c>
      <c r="J369" s="6">
        <f t="shared" si="99"/>
        <v>1484.7628650642662</v>
      </c>
      <c r="K369" s="6">
        <f t="shared" si="100"/>
        <v>5779.335849161379</v>
      </c>
      <c r="L369" s="6">
        <f t="shared" si="101"/>
        <v>49.92033786491448</v>
      </c>
      <c r="M369" s="6">
        <f t="shared" si="102"/>
        <v>193.0191724583546</v>
      </c>
      <c r="N369" s="6">
        <f t="shared" si="108"/>
        <v>5536.3963388381098</v>
      </c>
      <c r="O369" s="6">
        <f t="shared" si="116"/>
        <v>9386.583315824013</v>
      </c>
      <c r="P369" s="6">
        <f t="shared" si="103"/>
        <v>1925.0934884929516</v>
      </c>
      <c r="Q369" s="6">
        <f t="shared" si="109"/>
        <v>540166.46076841012</v>
      </c>
      <c r="R369" s="6">
        <f t="shared" si="110"/>
        <v>187731.66631648038</v>
      </c>
      <c r="S369" s="6">
        <f t="shared" si="111"/>
        <v>-336532.42555244605</v>
      </c>
      <c r="T369" s="6">
        <f t="shared" si="104"/>
        <v>1447524.5635414436</v>
      </c>
      <c r="U369" s="6">
        <f t="shared" si="105"/>
        <v>1447524.5635414436</v>
      </c>
    </row>
    <row r="370" spans="1:21" x14ac:dyDescent="0.25">
      <c r="A370" s="1">
        <v>351</v>
      </c>
      <c r="B370" s="6">
        <f t="shared" si="112"/>
        <v>41977.740190689001</v>
      </c>
      <c r="C370" s="6">
        <f t="shared" si="106"/>
        <v>4294.5729840971126</v>
      </c>
      <c r="D370" s="6">
        <f t="shared" si="113"/>
        <v>4119.6657333025751</v>
      </c>
      <c r="E370" s="6">
        <f t="shared" si="114"/>
        <v>174.9072507945375</v>
      </c>
      <c r="F370" s="6">
        <f t="shared" si="107"/>
        <v>174.9072507945375</v>
      </c>
      <c r="G370" s="6"/>
      <c r="H370" s="6">
        <f t="shared" si="98"/>
        <v>37858.074457386429</v>
      </c>
      <c r="I370" s="6">
        <f t="shared" si="115"/>
        <v>3139104.1823479855</v>
      </c>
      <c r="J370" s="6">
        <f t="shared" si="99"/>
        <v>1487.2150716499916</v>
      </c>
      <c r="K370" s="6">
        <f t="shared" si="100"/>
        <v>5781.7880557471044</v>
      </c>
      <c r="L370" s="6">
        <f t="shared" si="101"/>
        <v>45.475885206579754</v>
      </c>
      <c r="M370" s="6">
        <f t="shared" si="102"/>
        <v>193.3379593144989</v>
      </c>
      <c r="N370" s="6">
        <f t="shared" si="108"/>
        <v>5542.9742112260255</v>
      </c>
      <c r="O370" s="6">
        <f t="shared" si="116"/>
        <v>9417.31254704395</v>
      </c>
      <c r="P370" s="6">
        <f t="shared" si="103"/>
        <v>1937.1691679089622</v>
      </c>
      <c r="Q370" s="6">
        <f t="shared" si="109"/>
        <v>541848.88584182644</v>
      </c>
      <c r="R370" s="6">
        <f t="shared" si="110"/>
        <v>188346.25094087911</v>
      </c>
      <c r="S370" s="6">
        <f t="shared" si="111"/>
        <v>-339356.95439128717</v>
      </c>
      <c r="T370" s="6">
        <f t="shared" si="104"/>
        <v>1454390.0956082088</v>
      </c>
      <c r="U370" s="6">
        <f t="shared" si="105"/>
        <v>1454390.0956082088</v>
      </c>
    </row>
    <row r="371" spans="1:21" x14ac:dyDescent="0.25">
      <c r="A371" s="1">
        <v>352</v>
      </c>
      <c r="B371" s="6">
        <f t="shared" si="112"/>
        <v>37858.074457386429</v>
      </c>
      <c r="C371" s="6">
        <f t="shared" si="106"/>
        <v>4294.5729840971126</v>
      </c>
      <c r="D371" s="6">
        <f t="shared" si="113"/>
        <v>4136.8310071913356</v>
      </c>
      <c r="E371" s="6">
        <f t="shared" si="114"/>
        <v>157.7419769057768</v>
      </c>
      <c r="F371" s="6">
        <f t="shared" si="107"/>
        <v>157.7419769057768</v>
      </c>
      <c r="G371" s="6"/>
      <c r="H371" s="6">
        <f t="shared" si="98"/>
        <v>33721.243450195092</v>
      </c>
      <c r="I371" s="6">
        <f t="shared" si="115"/>
        <v>3149380.7925902051</v>
      </c>
      <c r="J371" s="6">
        <f t="shared" si="99"/>
        <v>1489.6713282542626</v>
      </c>
      <c r="K371" s="6">
        <f t="shared" si="100"/>
        <v>5784.2443123513749</v>
      </c>
      <c r="L371" s="6">
        <f t="shared" si="101"/>
        <v>41.012913995501968</v>
      </c>
      <c r="M371" s="6">
        <f t="shared" si="102"/>
        <v>193.65727267305414</v>
      </c>
      <c r="N371" s="6">
        <f t="shared" si="108"/>
        <v>5549.5741256828196</v>
      </c>
      <c r="O371" s="6">
        <f t="shared" si="116"/>
        <v>9448.1423777706095</v>
      </c>
      <c r="P371" s="6">
        <f t="shared" si="103"/>
        <v>1949.284126043895</v>
      </c>
      <c r="Q371" s="6">
        <f t="shared" si="109"/>
        <v>543528.70863307628</v>
      </c>
      <c r="R371" s="6">
        <f t="shared" si="110"/>
        <v>188962.8475554123</v>
      </c>
      <c r="S371" s="6">
        <f t="shared" si="111"/>
        <v>-342198.84010661393</v>
      </c>
      <c r="T371" s="6">
        <f t="shared" si="104"/>
        <v>1461279.9352887031</v>
      </c>
      <c r="U371" s="6">
        <f t="shared" si="105"/>
        <v>1461279.9352887031</v>
      </c>
    </row>
    <row r="372" spans="1:21" x14ac:dyDescent="0.25">
      <c r="A372" s="1">
        <v>353</v>
      </c>
      <c r="B372" s="6">
        <f t="shared" si="112"/>
        <v>33721.243450195092</v>
      </c>
      <c r="C372" s="6">
        <f t="shared" si="106"/>
        <v>4294.5729840971126</v>
      </c>
      <c r="D372" s="6">
        <f t="shared" si="113"/>
        <v>4154.0678030546333</v>
      </c>
      <c r="E372" s="6">
        <f t="shared" si="114"/>
        <v>140.50518104247953</v>
      </c>
      <c r="F372" s="6">
        <f t="shared" si="107"/>
        <v>140.50518104247953</v>
      </c>
      <c r="G372" s="6"/>
      <c r="H372" s="6">
        <f t="shared" si="98"/>
        <v>29567.175647140459</v>
      </c>
      <c r="I372" s="6">
        <f t="shared" si="115"/>
        <v>3159691.045780201</v>
      </c>
      <c r="J372" s="6">
        <f t="shared" si="99"/>
        <v>1492.131641566014</v>
      </c>
      <c r="K372" s="6">
        <f t="shared" si="100"/>
        <v>5786.7046256631265</v>
      </c>
      <c r="L372" s="6">
        <f t="shared" si="101"/>
        <v>36.531347071044678</v>
      </c>
      <c r="M372" s="6">
        <f t="shared" si="102"/>
        <v>193.97711340358182</v>
      </c>
      <c r="N372" s="6">
        <f t="shared" si="108"/>
        <v>5556.1961651885003</v>
      </c>
      <c r="O372" s="6">
        <f t="shared" si="116"/>
        <v>9479.0731373405961</v>
      </c>
      <c r="P372" s="6">
        <f t="shared" si="103"/>
        <v>1961.4384860760479</v>
      </c>
      <c r="Q372" s="6">
        <f t="shared" si="109"/>
        <v>545205.87502658076</v>
      </c>
      <c r="R372" s="6">
        <f t="shared" si="110"/>
        <v>189581.46274681206</v>
      </c>
      <c r="S372" s="6">
        <f t="shared" si="111"/>
        <v>-345058.1851167077</v>
      </c>
      <c r="T372" s="6">
        <f t="shared" si="104"/>
        <v>1468194.1697915969</v>
      </c>
      <c r="U372" s="6">
        <f t="shared" si="105"/>
        <v>1468194.1697915969</v>
      </c>
    </row>
    <row r="373" spans="1:21" x14ac:dyDescent="0.25">
      <c r="A373" s="1">
        <v>354</v>
      </c>
      <c r="B373" s="6">
        <f t="shared" si="112"/>
        <v>29567.175647140459</v>
      </c>
      <c r="C373" s="6">
        <f t="shared" si="106"/>
        <v>4294.5729840971126</v>
      </c>
      <c r="D373" s="6">
        <f t="shared" si="113"/>
        <v>4171.3764189006943</v>
      </c>
      <c r="E373" s="6">
        <f t="shared" si="114"/>
        <v>123.19656519641858</v>
      </c>
      <c r="F373" s="6">
        <f t="shared" si="107"/>
        <v>123.19656519641858</v>
      </c>
      <c r="G373" s="6"/>
      <c r="H373" s="6">
        <f t="shared" si="98"/>
        <v>25395.799228239764</v>
      </c>
      <c r="I373" s="6">
        <f t="shared" si="115"/>
        <v>3170035.0520562292</v>
      </c>
      <c r="J373" s="6">
        <f t="shared" si="99"/>
        <v>1494.5960182852277</v>
      </c>
      <c r="K373" s="6">
        <f t="shared" si="100"/>
        <v>5789.1690023823403</v>
      </c>
      <c r="L373" s="6">
        <f t="shared" si="101"/>
        <v>32.031106951068828</v>
      </c>
      <c r="M373" s="6">
        <f t="shared" si="102"/>
        <v>194.2974823770796</v>
      </c>
      <c r="N373" s="6">
        <f t="shared" si="108"/>
        <v>5562.8404130541921</v>
      </c>
      <c r="O373" s="6">
        <f t="shared" si="116"/>
        <v>9510.1051561686818</v>
      </c>
      <c r="P373" s="6">
        <f t="shared" si="103"/>
        <v>1973.6323715572448</v>
      </c>
      <c r="Q373" s="6">
        <f t="shared" si="109"/>
        <v>546880.33047723176</v>
      </c>
      <c r="R373" s="6">
        <f t="shared" si="110"/>
        <v>190202.10312337376</v>
      </c>
      <c r="S373" s="6">
        <f t="shared" si="111"/>
        <v>-347935.09242750908</v>
      </c>
      <c r="T373" s="6">
        <f t="shared" si="104"/>
        <v>1475132.8866428575</v>
      </c>
      <c r="U373" s="6">
        <f t="shared" si="105"/>
        <v>1475132.8866428575</v>
      </c>
    </row>
    <row r="374" spans="1:21" x14ac:dyDescent="0.25">
      <c r="A374" s="1">
        <v>355</v>
      </c>
      <c r="B374" s="6">
        <f t="shared" si="112"/>
        <v>25395.799228239764</v>
      </c>
      <c r="C374" s="6">
        <f t="shared" si="106"/>
        <v>4294.5729840971126</v>
      </c>
      <c r="D374" s="6">
        <f t="shared" si="113"/>
        <v>4188.7571539794471</v>
      </c>
      <c r="E374" s="6">
        <f t="shared" si="114"/>
        <v>105.81583011766568</v>
      </c>
      <c r="F374" s="6">
        <f t="shared" si="107"/>
        <v>105.81583011766568</v>
      </c>
      <c r="G374" s="6"/>
      <c r="H374" s="6">
        <f t="shared" si="98"/>
        <v>21207.042074260316</v>
      </c>
      <c r="I374" s="6">
        <f t="shared" si="115"/>
        <v>3180412.9219171107</v>
      </c>
      <c r="J374" s="6">
        <f t="shared" si="99"/>
        <v>1497.064465122952</v>
      </c>
      <c r="K374" s="6">
        <f t="shared" si="100"/>
        <v>5791.6374492200648</v>
      </c>
      <c r="L374" s="6">
        <f t="shared" si="101"/>
        <v>27.512115830593078</v>
      </c>
      <c r="M374" s="6">
        <f t="shared" si="102"/>
        <v>194.61838046598376</v>
      </c>
      <c r="N374" s="6">
        <f t="shared" si="108"/>
        <v>5569.5069529234879</v>
      </c>
      <c r="O374" s="6">
        <f t="shared" si="116"/>
        <v>9541.2387657513264</v>
      </c>
      <c r="P374" s="6">
        <f t="shared" si="103"/>
        <v>1985.8659064139192</v>
      </c>
      <c r="Q374" s="6">
        <f t="shared" si="109"/>
        <v>548552.0200075889</v>
      </c>
      <c r="R374" s="6">
        <f t="shared" si="110"/>
        <v>190824.77531502664</v>
      </c>
      <c r="S374" s="6">
        <f t="shared" si="111"/>
        <v>-350829.6656359398</v>
      </c>
      <c r="T374" s="6">
        <f t="shared" si="104"/>
        <v>1482096.1736869221</v>
      </c>
      <c r="U374" s="6">
        <f t="shared" si="105"/>
        <v>1482096.1736869221</v>
      </c>
    </row>
    <row r="375" spans="1:21" x14ac:dyDescent="0.25">
      <c r="A375" s="1">
        <v>356</v>
      </c>
      <c r="B375" s="6">
        <f t="shared" si="112"/>
        <v>21207.042074260316</v>
      </c>
      <c r="C375" s="6">
        <f t="shared" si="106"/>
        <v>4294.5729840971126</v>
      </c>
      <c r="D375" s="6">
        <f t="shared" si="113"/>
        <v>4206.2103087876949</v>
      </c>
      <c r="E375" s="6">
        <f t="shared" si="114"/>
        <v>88.36267530941798</v>
      </c>
      <c r="F375" s="6">
        <f t="shared" si="107"/>
        <v>88.36267530941798</v>
      </c>
      <c r="G375" s="6"/>
      <c r="H375" s="6">
        <f t="shared" si="98"/>
        <v>17000.83176547262</v>
      </c>
      <c r="I375" s="6">
        <f t="shared" si="115"/>
        <v>3190824.7662234101</v>
      </c>
      <c r="J375" s="6">
        <f t="shared" si="99"/>
        <v>1499.5369888013181</v>
      </c>
      <c r="K375" s="6">
        <f t="shared" si="100"/>
        <v>5794.1099728984309</v>
      </c>
      <c r="L375" s="6">
        <f t="shared" si="101"/>
        <v>22.974295580448675</v>
      </c>
      <c r="M375" s="6">
        <f t="shared" si="102"/>
        <v>194.93980854417137</v>
      </c>
      <c r="N375" s="6">
        <f t="shared" si="108"/>
        <v>5576.1958687738106</v>
      </c>
      <c r="O375" s="6">
        <f t="shared" si="116"/>
        <v>9572.4742986702258</v>
      </c>
      <c r="P375" s="6">
        <f t="shared" si="103"/>
        <v>1998.1392149482076</v>
      </c>
      <c r="Q375" s="6">
        <f t="shared" si="109"/>
        <v>550220.88820505899</v>
      </c>
      <c r="R375" s="6">
        <f t="shared" si="110"/>
        <v>191449.4859734046</v>
      </c>
      <c r="S375" s="6">
        <f t="shared" si="111"/>
        <v>-353742.00893324148</v>
      </c>
      <c r="T375" s="6">
        <f t="shared" si="104"/>
        <v>1489084.1190878726</v>
      </c>
      <c r="U375" s="6">
        <f t="shared" si="105"/>
        <v>1489084.1190878726</v>
      </c>
    </row>
    <row r="376" spans="1:21" x14ac:dyDescent="0.25">
      <c r="A376" s="1">
        <v>357</v>
      </c>
      <c r="B376" s="6">
        <f t="shared" si="112"/>
        <v>17000.83176547262</v>
      </c>
      <c r="C376" s="6">
        <f t="shared" si="106"/>
        <v>4294.5729840971126</v>
      </c>
      <c r="D376" s="6">
        <f t="shared" si="113"/>
        <v>4223.73618507431</v>
      </c>
      <c r="E376" s="6">
        <f t="shared" si="114"/>
        <v>70.83679902280258</v>
      </c>
      <c r="F376" s="6">
        <f t="shared" si="107"/>
        <v>70.83679902280258</v>
      </c>
      <c r="G376" s="6"/>
      <c r="H376" s="6">
        <f t="shared" si="98"/>
        <v>12777.095580398309</v>
      </c>
      <c r="I376" s="6">
        <f t="shared" si="115"/>
        <v>3201270.6961986213</v>
      </c>
      <c r="J376" s="6">
        <f t="shared" si="99"/>
        <v>1502.0135960535599</v>
      </c>
      <c r="K376" s="6">
        <f t="shared" si="100"/>
        <v>5796.5865801506725</v>
      </c>
      <c r="L376" s="6">
        <f t="shared" si="101"/>
        <v>18.417567745928672</v>
      </c>
      <c r="M376" s="6">
        <f t="shared" si="102"/>
        <v>195.26176748696281</v>
      </c>
      <c r="N376" s="6">
        <f t="shared" si="108"/>
        <v>5582.9072449177811</v>
      </c>
      <c r="O376" s="6">
        <f t="shared" si="116"/>
        <v>9603.8120885958597</v>
      </c>
      <c r="P376" s="6">
        <f t="shared" si="103"/>
        <v>2010.4524218390393</v>
      </c>
      <c r="Q376" s="6">
        <f t="shared" si="109"/>
        <v>551886.87921905913</v>
      </c>
      <c r="R376" s="6">
        <f t="shared" si="110"/>
        <v>192076.24177191727</v>
      </c>
      <c r="S376" s="6">
        <f t="shared" si="111"/>
        <v>-356672.22710833425</v>
      </c>
      <c r="T376" s="6">
        <f t="shared" si="104"/>
        <v>1496096.8113306158</v>
      </c>
      <c r="U376" s="6">
        <f t="shared" si="105"/>
        <v>1496096.8113306158</v>
      </c>
    </row>
    <row r="377" spans="1:21" x14ac:dyDescent="0.25">
      <c r="A377" s="1">
        <v>358</v>
      </c>
      <c r="B377" s="6">
        <f t="shared" si="112"/>
        <v>12777.095580398309</v>
      </c>
      <c r="C377" s="6">
        <f t="shared" si="106"/>
        <v>4294.5729840971126</v>
      </c>
      <c r="D377" s="6">
        <f t="shared" si="113"/>
        <v>4241.3350858454532</v>
      </c>
      <c r="E377" s="6">
        <f t="shared" si="114"/>
        <v>53.237898251659622</v>
      </c>
      <c r="F377" s="6">
        <f t="shared" si="107"/>
        <v>53.237898251659622</v>
      </c>
      <c r="G377" s="6"/>
      <c r="H377" s="6">
        <f t="shared" si="98"/>
        <v>8535.7604945528547</v>
      </c>
      <c r="I377" s="6">
        <f t="shared" si="115"/>
        <v>3211750.8234303542</v>
      </c>
      <c r="J377" s="6">
        <f t="shared" si="99"/>
        <v>1504.494293624032</v>
      </c>
      <c r="K377" s="6">
        <f t="shared" si="100"/>
        <v>5799.0672777211448</v>
      </c>
      <c r="L377" s="6">
        <f t="shared" si="101"/>
        <v>13.841853545431503</v>
      </c>
      <c r="M377" s="6">
        <f t="shared" si="102"/>
        <v>195.58425817112416</v>
      </c>
      <c r="N377" s="6">
        <f t="shared" si="108"/>
        <v>5589.6411660045896</v>
      </c>
      <c r="O377" s="6">
        <f t="shared" si="116"/>
        <v>9635.2524702910596</v>
      </c>
      <c r="P377" s="6">
        <f t="shared" si="103"/>
        <v>2022.805652143235</v>
      </c>
      <c r="Q377" s="6">
        <f t="shared" si="109"/>
        <v>553549.93675816245</v>
      </c>
      <c r="R377" s="6">
        <f t="shared" si="110"/>
        <v>192705.04940582125</v>
      </c>
      <c r="S377" s="6">
        <f t="shared" si="111"/>
        <v>-359620.42555119342</v>
      </c>
      <c r="T377" s="6">
        <f t="shared" si="104"/>
        <v>1503134.3392220675</v>
      </c>
      <c r="U377" s="6">
        <f t="shared" si="105"/>
        <v>1503134.3392220675</v>
      </c>
    </row>
    <row r="378" spans="1:21" x14ac:dyDescent="0.25">
      <c r="A378" s="1">
        <v>359</v>
      </c>
      <c r="B378" s="6">
        <f t="shared" si="112"/>
        <v>8535.7604945528547</v>
      </c>
      <c r="C378" s="6">
        <f t="shared" si="106"/>
        <v>4294.5729840971126</v>
      </c>
      <c r="D378" s="6">
        <f t="shared" si="113"/>
        <v>4259.0073153698086</v>
      </c>
      <c r="E378" s="6">
        <f t="shared" si="114"/>
        <v>35.56566872730356</v>
      </c>
      <c r="F378" s="6">
        <f t="shared" si="107"/>
        <v>35.56566872730356</v>
      </c>
      <c r="G378" s="6"/>
      <c r="H378" s="6">
        <f t="shared" si="98"/>
        <v>4276.7531791830461</v>
      </c>
      <c r="I378" s="6">
        <f t="shared" si="115"/>
        <v>3222265.2598715285</v>
      </c>
      <c r="J378" s="6">
        <f t="shared" si="99"/>
        <v>1506.9790882682271</v>
      </c>
      <c r="K378" s="6">
        <f t="shared" si="100"/>
        <v>5801.5520723653399</v>
      </c>
      <c r="L378" s="6">
        <f t="shared" si="101"/>
        <v>9.2470738690989265</v>
      </c>
      <c r="M378" s="6">
        <f t="shared" si="102"/>
        <v>195.90728147486954</v>
      </c>
      <c r="N378" s="6">
        <f t="shared" si="108"/>
        <v>5596.3977170213711</v>
      </c>
      <c r="O378" s="6">
        <f t="shared" si="116"/>
        <v>9666.795779614582</v>
      </c>
      <c r="P378" s="6">
        <f t="shared" si="103"/>
        <v>2035.1990312966054</v>
      </c>
      <c r="Q378" s="6">
        <f t="shared" si="109"/>
        <v>555210.004087226</v>
      </c>
      <c r="R378" s="6">
        <f t="shared" si="110"/>
        <v>193335.91559229171</v>
      </c>
      <c r="S378" s="6">
        <f t="shared" si="111"/>
        <v>-362586.7102562465</v>
      </c>
      <c r="T378" s="6">
        <f t="shared" si="104"/>
        <v>1510196.7918923418</v>
      </c>
      <c r="U378" s="6">
        <f t="shared" si="105"/>
        <v>1510196.7918923418</v>
      </c>
    </row>
    <row r="379" spans="1:21" x14ac:dyDescent="0.25">
      <c r="A379" s="1">
        <v>360</v>
      </c>
      <c r="B379" s="6">
        <f>H378</f>
        <v>4276.7531791830461</v>
      </c>
      <c r="C379" s="6">
        <f t="shared" si="106"/>
        <v>4294.5729840971126</v>
      </c>
      <c r="D379" s="6">
        <f t="shared" si="113"/>
        <v>4276.7531791838501</v>
      </c>
      <c r="E379" s="6">
        <f>B379*($B$4/$B$6)</f>
        <v>17.819804913262693</v>
      </c>
      <c r="F379" s="6">
        <f t="shared" si="107"/>
        <v>17.819804913262693</v>
      </c>
      <c r="G379" s="6"/>
      <c r="H379" s="6">
        <f t="shared" si="98"/>
        <v>-8.0399331636726856E-10</v>
      </c>
      <c r="I379" s="6">
        <f t="shared" si="115"/>
        <v>3232814.1178415674</v>
      </c>
      <c r="J379" s="6">
        <f t="shared" si="99"/>
        <v>1509.4679867527948</v>
      </c>
      <c r="K379" s="6">
        <f t="shared" si="100"/>
        <v>5804.0409708499074</v>
      </c>
      <c r="L379" s="6">
        <f t="shared" si="101"/>
        <v>4.6331492774483003</v>
      </c>
      <c r="M379" s="6">
        <f t="shared" si="102"/>
        <v>196.23083827786334</v>
      </c>
      <c r="N379" s="6">
        <f>K379-L379-M379</f>
        <v>5603.1769832945956</v>
      </c>
      <c r="O379" s="6">
        <f t="shared" si="116"/>
        <v>9698.4423535246988</v>
      </c>
      <c r="P379" s="6">
        <f t="shared" si="103"/>
        <v>2047.6326851150516</v>
      </c>
      <c r="Q379" s="6">
        <f t="shared" si="109"/>
        <v>556867.02402450249</v>
      </c>
      <c r="R379" s="6">
        <f t="shared" si="110"/>
        <v>193968.84707049403</v>
      </c>
      <c r="S379" s="6">
        <f t="shared" si="111"/>
        <v>-365571.18782578717</v>
      </c>
      <c r="T379" s="6">
        <f t="shared" si="104"/>
        <v>1517284.258795945</v>
      </c>
      <c r="U379" s="6">
        <f t="shared" si="105"/>
        <v>1517284.258795945</v>
      </c>
    </row>
  </sheetData>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Mortgage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 Baulig</cp:lastModifiedBy>
  <dcterms:created xsi:type="dcterms:W3CDTF">2019-09-18T17:01:05Z</dcterms:created>
  <dcterms:modified xsi:type="dcterms:W3CDTF">2019-10-07T03:15:51Z</dcterms:modified>
</cp:coreProperties>
</file>